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Y:\TILINPAATOS\2023\Ohjeet\"/>
    </mc:Choice>
  </mc:AlternateContent>
  <xr:revisionPtr revIDLastSave="0" documentId="13_ncr:1_{CEEB0FAF-3E81-42D0-9257-343D1F1B78D3}" xr6:coauthVersionLast="47" xr6:coauthVersionMax="47" xr10:uidLastSave="{00000000-0000-0000-0000-000000000000}"/>
  <bookViews>
    <workbookView xWindow="-120" yWindow="-120" windowWidth="29040" windowHeight="17520" tabRatio="965" activeTab="1" xr2:uid="{00000000-000D-0000-FFFF-FFFF00000000}"/>
  </bookViews>
  <sheets>
    <sheet name="Ohjeet " sheetId="13" r:id="rId1"/>
    <sheet name="TULOSLASKELMA" sheetId="2" r:id="rId2"/>
    <sheet name="KUVAUS" sheetId="12" r:id="rId3"/>
    <sheet name="Toimintatulot" sheetId="3" r:id="rId4"/>
    <sheet name="Valmistus omaan käyttöön" sheetId="14" r:id="rId5"/>
    <sheet name="HENKILÖSTÖMENOT" sheetId="4" r:id="rId6"/>
    <sheet name="PALVELUJEN OSTOT" sheetId="5" r:id="rId7"/>
    <sheet name="AINE- JA TARVIKEKUSTANNUKSET" sheetId="6" r:id="rId8"/>
    <sheet name="AVUSTUKSET" sheetId="15" r:id="rId9"/>
    <sheet name="VUOKRAMENOT" sheetId="7" r:id="rId10"/>
    <sheet name="MUUT TOIMINTAMENOT" sheetId="9" r:id="rId11"/>
    <sheet name="HALLINNON JA TUKIP. VYÖRYTYKSET" sheetId="8" r:id="rId12"/>
    <sheet name="RAHOITUSTUOTOT JA -KULUT" sheetId="10" r:id="rId13"/>
    <sheet name="POISTOT" sheetId="11" r:id="rId1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44" i="2" l="1"/>
  <c r="B44" i="2"/>
  <c r="C40" i="2"/>
  <c r="B40" i="2"/>
  <c r="C36" i="2"/>
  <c r="B36" i="2"/>
  <c r="C30" i="2"/>
  <c r="B30" i="2"/>
  <c r="C15" i="2"/>
  <c r="C28" i="2"/>
  <c r="B28" i="2"/>
  <c r="B15" i="2"/>
  <c r="E50" i="13"/>
  <c r="E51" i="13"/>
  <c r="G51" i="13"/>
  <c r="G50" i="13"/>
  <c r="F51" i="13"/>
  <c r="F50" i="13"/>
  <c r="D53" i="13"/>
  <c r="G52" i="13" l="1"/>
  <c r="K34" i="13" s="1"/>
  <c r="F52" i="13"/>
  <c r="K33" i="13" s="1"/>
  <c r="K22" i="13"/>
  <c r="K27" i="13" s="1"/>
  <c r="E52" i="13" l="1"/>
  <c r="K31" i="13" l="1"/>
  <c r="K40" i="13" s="1"/>
  <c r="K42" i="13" s="1"/>
  <c r="K47" i="13"/>
  <c r="K48" i="13" l="1"/>
  <c r="K52" i="1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Laine Anita</author>
  </authors>
  <commentList>
    <comment ref="A21" authorId="0" shapeId="0" xr:uid="{00000000-0006-0000-0000-000001000000}">
      <text>
        <r>
          <rPr>
            <b/>
            <sz val="9"/>
            <color indexed="81"/>
            <rFont val="Tahoma"/>
            <family val="2"/>
          </rPr>
          <t>Liitä välilehdelle kuvakaappaus SAP raportista.</t>
        </r>
      </text>
    </comment>
    <comment ref="A56" authorId="0" shapeId="0" xr:uid="{00000000-0006-0000-0000-000002000000}">
      <text>
        <r>
          <rPr>
            <b/>
            <sz val="9"/>
            <color indexed="81"/>
            <rFont val="Tahoma"/>
            <family val="2"/>
          </rPr>
          <t>Liitä välilehdelle kuvakaappaus SAP raportista.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koutoanyl</author>
  </authors>
  <commentList>
    <comment ref="A6" authorId="0" shapeId="0" xr:uid="{00000000-0006-0000-0100-000001000000}">
      <text>
        <r>
          <rPr>
            <sz val="8"/>
            <color indexed="81"/>
            <rFont val="Tahoma"/>
            <family val="2"/>
          </rPr>
          <t>Eriytettävän toiminnan nimi</t>
        </r>
      </text>
    </comment>
  </commentList>
</comments>
</file>

<file path=xl/sharedStrings.xml><?xml version="1.0" encoding="utf-8"?>
<sst xmlns="http://schemas.openxmlformats.org/spreadsheetml/2006/main" count="198" uniqueCount="115">
  <si>
    <t>Toimintatuotot</t>
  </si>
  <si>
    <t>Myyntituotot</t>
  </si>
  <si>
    <t>Tuet ja avustukset</t>
  </si>
  <si>
    <t>Valmistus omaan käyttöön</t>
  </si>
  <si>
    <t>Palvelujen ostot</t>
  </si>
  <si>
    <t>Aineet, tarvikkeet ja tavarat</t>
  </si>
  <si>
    <t>Avustukset</t>
  </si>
  <si>
    <t>Poistot ja arvonalentumiset</t>
  </si>
  <si>
    <t>xxx</t>
  </si>
  <si>
    <t>Henkilöstömenot</t>
  </si>
  <si>
    <t>Toimintakate</t>
  </si>
  <si>
    <t>Tilikauden tulos</t>
  </si>
  <si>
    <t>Poistoeron lisäys (-) tai vähennys (+)</t>
  </si>
  <si>
    <t>Varausten lisäys (-) tai vähennys (+)</t>
  </si>
  <si>
    <t>Rahastojen lisäys (-) tai vähennys (+)</t>
  </si>
  <si>
    <t>Tilikauden ylijäämä (alijäämä)</t>
  </si>
  <si>
    <t xml:space="preserve"> </t>
  </si>
  <si>
    <t>Laskentamenetelmän kuvaus</t>
  </si>
  <si>
    <t>Laskentakaavat, raportit, tulosyksiköt</t>
  </si>
  <si>
    <t>Laskentakaavat, raportit, kustannuspaikat</t>
  </si>
  <si>
    <t>Aine- ja tarvikekustannukset</t>
  </si>
  <si>
    <t>Vuokrat</t>
  </si>
  <si>
    <t>Muut menot</t>
  </si>
  <si>
    <t>Hallinnon ja tukipalvelujen vyörytykset</t>
  </si>
  <si>
    <t>Eriytetyn toiminnan kuvaus:</t>
  </si>
  <si>
    <t>Eriytetyn toiminnan henkilöstömenot:</t>
  </si>
  <si>
    <t>Eriytetyn toiminnan myyntitulot:</t>
  </si>
  <si>
    <t>Toimintatulot</t>
  </si>
  <si>
    <t>Päiväys ja laskelman laatija:</t>
  </si>
  <si>
    <t>Poistot</t>
  </si>
  <si>
    <t>Lomakkeen täyttöohjeet</t>
  </si>
  <si>
    <t>Eriytetyn toiminnan tuotot kirjataan kirjanpidossa tulosyksikölle xxxxx. Eriytettävän toiminnan tuotot voidaan erotella kirjanpidosta sisäisellä tilauksella 11111, jolloin eriytetyn toiminnan tulot koostuvat ko.sisäiselle tilaukselle kirjatuista tuloista.</t>
  </si>
  <si>
    <t>TULOLASKELMA-välilehti</t>
  </si>
  <si>
    <t>Muut toimintatuotot</t>
  </si>
  <si>
    <t>Maksutuotot</t>
  </si>
  <si>
    <t>Kohdistamaton</t>
  </si>
  <si>
    <t>#</t>
  </si>
  <si>
    <t>Tuloslaskelma</t>
  </si>
  <si>
    <t>Tulosyksikkö</t>
  </si>
  <si>
    <t>Tuloslaskelma - peruskaupunki</t>
  </si>
  <si>
    <t>XXXXXX</t>
  </si>
  <si>
    <t>Ravintola X</t>
  </si>
  <si>
    <t>11111</t>
  </si>
  <si>
    <t>Ravintolan myynti</t>
  </si>
  <si>
    <t>Tuloslaskelma (euroa)</t>
  </si>
  <si>
    <t xml:space="preserve">Työajan jakautuminen eriytetyn toiminnan ja yksikön muun toiminnan välille perustuu työntekijäkohtaiseen arvioon työajan jakautumisesta. Työajan jakautuminen on esitetty alla olevassa taulukossa. </t>
  </si>
  <si>
    <t>Työnimike</t>
  </si>
  <si>
    <t>Osuus henkilöstökustannuksista</t>
  </si>
  <si>
    <t xml:space="preserve">Osuus eriytettävälle toiminnalle </t>
  </si>
  <si>
    <t>Osuus muulle toiminnalle</t>
  </si>
  <si>
    <t>Päällikkö X</t>
  </si>
  <si>
    <t>Työntekijät y</t>
  </si>
  <si>
    <t>Yhteensä</t>
  </si>
  <si>
    <t>Eriytettävälle toiminnalle kohdistuva %-osuus henkilöstömenoista:</t>
  </si>
  <si>
    <t>Toimintakulut</t>
  </si>
  <si>
    <t>Henkilöstökulut</t>
  </si>
  <si>
    <t>Palkat ja palkkiot</t>
  </si>
  <si>
    <t>Henkilösivukulut</t>
  </si>
  <si>
    <t>Eläkekulut</t>
  </si>
  <si>
    <t>Muut henkilösivukulut</t>
  </si>
  <si>
    <t>Vuokrakulut</t>
  </si>
  <si>
    <t>Muut toimintakulut</t>
  </si>
  <si>
    <t>TOIMINTAKATE</t>
  </si>
  <si>
    <t>Rahoitustuotot ja -kulut</t>
  </si>
  <si>
    <t>VUOSIKATE</t>
  </si>
  <si>
    <t>TILIKAUDEN TULOS</t>
  </si>
  <si>
    <t>TILIKAUDEN YLIJÄÄMÄ (ALIJÄÄMÄ)</t>
  </si>
  <si>
    <t>Taulukko 1</t>
  </si>
  <si>
    <t xml:space="preserve">                      TAMPERE</t>
  </si>
  <si>
    <t xml:space="preserve">                      Konsernihallinto</t>
  </si>
  <si>
    <t xml:space="preserve">                      Talousyksikkö</t>
  </si>
  <si>
    <t>Eriytetyn toiminnan tuloslaskelma</t>
  </si>
  <si>
    <t>TP 2022</t>
  </si>
  <si>
    <t>Liite 8</t>
  </si>
  <si>
    <t xml:space="preserve">Esitä Toimintatulojen välilehdellä kuvakaappaus SAP-raportista, jossa näkyvät tuloslaskelmassa esitettävät tulot ja linkitä perusteltu summa Excelissä siihen soluun, jossa se esitetään TULOSLASKELMA välilehdellä. </t>
  </si>
  <si>
    <t>Tot.  20xx
1-12</t>
  </si>
  <si>
    <t>EUR</t>
  </si>
  <si>
    <t>Eriytetyn toiminnan myyntituloihin esitetään kirjanpidossa tulosyksikölle XXXXXX sisäiselle tilaukselle 11111 kirjatut myyntitulot: 41 739 €, alla kuvakaappaus ko. myyntituloista kirjanpidossa.</t>
  </si>
  <si>
    <t>Esimerkki 1:</t>
  </si>
  <si>
    <t>Esimerkki 2:</t>
  </si>
  <si>
    <t>Kustannusten kohdistamisessa on noudatettava aiheuttamisperiaatetta. Aiheuttamisperiaatetta on noudatettu, kun kustannukset on kohdistettu joko toteutuneen tai arvioidun käytön tai muun aidon jakoperusteen tai velvoitteen nojalla kustannukset aiheuttavalle laskentakohteelle. Aiheuttamisperiaate voidaan toteuttaa joko suoralla tai välillisellä kohdistamisella. Kustannusten kohdistaminen dokumentoidaan tuotto- ja kululajeittain lomakkeen välilehdillä sillä tarkkuudella, että dokumentaation perusteella kustannuslaskenta voidaan toistaa ja tuloslaskelmalla esitettyjen erien yhteys yksikön kirjanpitoon voidaan todeta.</t>
  </si>
  <si>
    <t>Esimerkkejä kustannuslaskennan dokumentoinnista</t>
  </si>
  <si>
    <t xml:space="preserve">Eriytetyn toiminnan henkilöstömenoina esitetään 42% tulosyksikön XXXXXX henkilöstömenoista: </t>
  </si>
  <si>
    <t>Tällä välilehdellä annetaan sanallinen kuvaus toiminnasta, jonka tuloslaskelma esitetään TULOSLASKELMA välilehdellä.</t>
  </si>
  <si>
    <t>Erittele erikseen eriytettävälle toiminnalle kohdistuvat myyntitulot ja mahdolliset muut tulot tulolajeittain.</t>
  </si>
  <si>
    <t>Kustannuslaskennasta vastaavan yksikön on itse arvioitava mikä jako- tai kohdennustekijä kuvaa kunkin kulu- ja tuottoerän kohdalla parhaiten resurssien käyttöä. Kaupungin kustannuslaskentaohjeen liitteessä annetut suositukset kustannusten kohdentamiseksi eivät eriytettävän toiminnan tuloslaskelmaa laadittaessa ole kaikilta osin käyttökelpoisia vaan niitä tulee käyttää vain, jos niiden arvioidaan toteuttavan aiheuttamisperiaatetta riittävällä tasolla määriteltäessä eriytettävälle toiminnalle kohdistettavia tuottoja ja kuluja. Jos sama yksikkö tuottaa palveluja sekä markkinoille että julkiseen toimintaan ja kulut eivät ole suoraan kohdennettavissa, on kohdentamisessa käytettävä kustannuslaskennallisia menetelmiä (esim. suoritemääriä ja ekvivalenssilaskentaa). Liikevaihdon käyttö kulujen jakotekijänä ei kuvaa aiheuttamisperiaatetta. Jos liikevaihtoa käytetään kustannusten jakoperusteena taloudellisen ja ei taloudellisen toiminnan välillä, tulee pystyä perustelemaan resurssien tosiasiallinen käyttö liikevaihdon suhteessa.</t>
  </si>
  <si>
    <t>Kuvaa lyhyesti (maks. 100 sanaa), mitä palvelua myydään ja kuka on asiakas.</t>
  </si>
  <si>
    <t>Tilinpäätös 2023</t>
  </si>
  <si>
    <t>TP 2023</t>
  </si>
  <si>
    <t>TP 20xx</t>
  </si>
  <si>
    <t>Vuokratuotot</t>
  </si>
  <si>
    <t>Toimintatuotot yhteensä</t>
  </si>
  <si>
    <t>Toimintakulut yhteensä</t>
  </si>
  <si>
    <t xml:space="preserve">         Eläkekulut</t>
  </si>
  <si>
    <t xml:space="preserve">         Muut henkilösivukulut</t>
  </si>
  <si>
    <t xml:space="preserve">     Henkilösivukulut</t>
  </si>
  <si>
    <t xml:space="preserve">   Korkotuotot</t>
  </si>
  <si>
    <t xml:space="preserve">   Muut rahoitustuotot</t>
  </si>
  <si>
    <t xml:space="preserve">   Korkokulut</t>
  </si>
  <si>
    <t xml:space="preserve">   Muut rahoituskulut</t>
  </si>
  <si>
    <t>Vuosikate</t>
  </si>
  <si>
    <t xml:space="preserve">   Suunnitelman mukaiset poistot</t>
  </si>
  <si>
    <t xml:space="preserve">   Arvonalentumiset</t>
  </si>
  <si>
    <t xml:space="preserve">     Palkat ja palkkiot</t>
  </si>
  <si>
    <t>Muut rahoitustuotot</t>
  </si>
  <si>
    <t>Muut rahoituskulut</t>
  </si>
  <si>
    <r>
      <t xml:space="preserve">Lomakkeen välilehdelle </t>
    </r>
    <r>
      <rPr>
        <b/>
        <sz val="10"/>
        <color theme="1"/>
        <rFont val="Arial"/>
        <family val="2"/>
      </rPr>
      <t>TULOSLASKELMA</t>
    </r>
    <r>
      <rPr>
        <sz val="10"/>
        <color theme="1"/>
        <rFont val="Arial"/>
        <family val="2"/>
      </rPr>
      <t xml:space="preserve"> muodostetaan eriytettävän toiminnan tuloslaskelma siten, että tuloslaskelman tuloina ja menoina huomioidaan aiheuttamisperiaatteen mukaisesti kaikki eriytettävän toiminnan välittömät ja välilliset tulot ja menot sekä rahoituskulut ja suunnitelman mukaiset poistot euron tarkkuudella. Tulot syötetään ilman etumerkkiä ja menot miinusmerkkisinä. Eriytettävien palvelujen tuloslaskelmiin tilinpäätöksessä 2023 sisällytetään myös konsernihallinnon tukipalvelujen sisäisesti laskutetut kustannukset, lisäksi kustannuksissa huomioidaan palvelualueiden ja liikelaitosten eri tasojen hallinnon kustannukset. </t>
    </r>
    <r>
      <rPr>
        <b/>
        <sz val="10"/>
        <color theme="1"/>
        <rFont val="Arial"/>
        <family val="2"/>
      </rPr>
      <t>TULOSLASKELMA</t>
    </r>
    <r>
      <rPr>
        <sz val="10"/>
        <color theme="1"/>
        <rFont val="Arial"/>
        <family val="2"/>
      </rPr>
      <t xml:space="preserve"> välilehdellä esitetyt summat tulee olla johdettavissa kirjanpidosta ja niihin liittyvä kustannuslaskenta tulee todentaa ja perustella lomakkeen tuotto- ja kululajikohtaisilla välilehdillä. Huom. jokaiselle välilehdelle tulee kommentoida kustannusten kohdennus. Ellei ko. kustannuksia ole, niin välilehdelle tulee kirjoittaa, ettei eriytettävälle palvelulle kohdennu ko. kustannuksia. </t>
    </r>
  </si>
  <si>
    <t>Esitä Henkilöstömenojen välilehdellä kuvakaappaus SAP-raportista, jossa näkyvät tuloslaskelmassa esitettävät henkilöstömenot ja</t>
  </si>
  <si>
    <t xml:space="preserve">linkitä perusteltu summa Excelissä siihen soluun, jossa se esitetään TULOSLASKELMA välilehdellä. </t>
  </si>
  <si>
    <t>Eriytettävän toiminnan palkat ja palkkiot</t>
  </si>
  <si>
    <t>Eriytettävän toiminnan eläkekulut</t>
  </si>
  <si>
    <t>Eriytettävän toiminnan muut henkilösivukulut</t>
  </si>
  <si>
    <t>Dnro TRE:4809/02.02.02/2023</t>
  </si>
  <si>
    <t xml:space="preserve">Eriytetyn toiminnan henkilöstömenot kirjataan tulosyksikölle XXXXXX. Henkilöstömenojen jakautuminen eriytettyyn toimintaan ja muuhun toimintaan on tehty arviona </t>
  </si>
  <si>
    <t>käytetystä työajasta.Työajan ja henkilöstömenojen jakautuminen on esitetty taulukossa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</si>
</sst>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numFmts>
  <fonts count="35">
    <font>
      <sz val="10"/>
      <color theme="1"/>
      <name val="Arial"/>
      <family val="2"/>
    </font>
    <font>
      <sz val="10"/>
      <color theme="1"/>
      <name val="Arial"/>
      <family val="2"/>
    </font>
    <font>
      <sz val="18"/>
      <color theme="3"/>
      <name val="Calibri Light"/>
      <family val="2"/>
      <scheme val="major"/>
    </font>
    <font>
      <b/>
      <sz val="15"/>
      <color theme="3"/>
      <name val="Arial"/>
      <family val="2"/>
    </font>
    <font>
      <b/>
      <sz val="13"/>
      <color theme="3"/>
      <name val="Arial"/>
      <family val="2"/>
    </font>
    <font>
      <b/>
      <sz val="11"/>
      <color theme="3"/>
      <name val="Arial"/>
      <family val="2"/>
    </font>
    <font>
      <sz val="10"/>
      <color rgb="FF006100"/>
      <name val="Arial"/>
      <family val="2"/>
    </font>
    <font>
      <sz val="10"/>
      <color rgb="FF9C0006"/>
      <name val="Arial"/>
      <family val="2"/>
    </font>
    <font>
      <sz val="10"/>
      <color rgb="FF9C6500"/>
      <name val="Arial"/>
      <family val="2"/>
    </font>
    <font>
      <sz val="10"/>
      <color rgb="FF3F3F76"/>
      <name val="Arial"/>
      <family val="2"/>
    </font>
    <font>
      <b/>
      <sz val="10"/>
      <color rgb="FF3F3F3F"/>
      <name val="Arial"/>
      <family val="2"/>
    </font>
    <font>
      <b/>
      <sz val="10"/>
      <color rgb="FFFA7D00"/>
      <name val="Arial"/>
      <family val="2"/>
    </font>
    <font>
      <sz val="10"/>
      <color rgb="FFFA7D00"/>
      <name val="Arial"/>
      <family val="2"/>
    </font>
    <font>
      <b/>
      <sz val="10"/>
      <color theme="0"/>
      <name val="Arial"/>
      <family val="2"/>
    </font>
    <font>
      <sz val="10"/>
      <color rgb="FFFF0000"/>
      <name val="Arial"/>
      <family val="2"/>
    </font>
    <font>
      <i/>
      <sz val="10"/>
      <color rgb="FF7F7F7F"/>
      <name val="Arial"/>
      <family val="2"/>
    </font>
    <font>
      <b/>
      <sz val="10"/>
      <color theme="1"/>
      <name val="Arial"/>
      <family val="2"/>
    </font>
    <font>
      <sz val="10"/>
      <color theme="0"/>
      <name val="Arial"/>
      <family val="2"/>
    </font>
    <font>
      <b/>
      <sz val="8"/>
      <color rgb="FF000000"/>
      <name val="Arial"/>
      <family val="2"/>
    </font>
    <font>
      <sz val="8"/>
      <color rgb="FF000000"/>
      <name val="Arial"/>
      <family val="2"/>
    </font>
    <font>
      <b/>
      <sz val="10"/>
      <color theme="1"/>
      <name val="Calibri"/>
      <family val="2"/>
    </font>
    <font>
      <sz val="10"/>
      <color theme="1"/>
      <name val="Calibri"/>
      <family val="2"/>
    </font>
    <font>
      <sz val="8"/>
      <color indexed="81"/>
      <name val="Tahoma"/>
      <family val="2"/>
    </font>
    <font>
      <sz val="10"/>
      <name val="Arial"/>
      <family val="2"/>
    </font>
    <font>
      <b/>
      <sz val="12"/>
      <name val="Arial"/>
      <family val="2"/>
    </font>
    <font>
      <b/>
      <sz val="10"/>
      <name val="Arial"/>
      <family val="2"/>
    </font>
    <font>
      <i/>
      <sz val="10"/>
      <name val="Arial"/>
      <family val="2"/>
    </font>
    <font>
      <sz val="10"/>
      <name val="Arial"/>
      <family val="2"/>
    </font>
    <font>
      <b/>
      <sz val="16"/>
      <color theme="1"/>
      <name val="Arial"/>
      <family val="2"/>
    </font>
    <font>
      <sz val="10"/>
      <color theme="1"/>
      <name val="Arial Unicode MS"/>
      <family val="2"/>
    </font>
    <font>
      <b/>
      <sz val="15"/>
      <color theme="1"/>
      <name val="Arial"/>
      <family val="2"/>
    </font>
    <font>
      <b/>
      <sz val="12"/>
      <color theme="1"/>
      <name val="Arial"/>
      <family val="2"/>
    </font>
    <font>
      <b/>
      <sz val="9"/>
      <color indexed="81"/>
      <name val="Tahoma"/>
      <family val="2"/>
    </font>
    <font>
      <b/>
      <i/>
      <sz val="10"/>
      <color theme="1"/>
      <name val="Arial"/>
      <family val="2"/>
    </font>
    <font>
      <b/>
      <sz val="11"/>
      <color rgb="FF000000"/>
      <name val="Calibri"/>
      <family val="2"/>
    </font>
  </fonts>
  <fills count="42">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FF"/>
        <bgColor indexed="64"/>
      </patternFill>
    </fill>
    <fill>
      <patternFill patternType="solid">
        <fgColor rgb="FFC6C4C4"/>
        <bgColor indexed="64"/>
      </patternFill>
    </fill>
    <fill>
      <patternFill patternType="solid">
        <fgColor rgb="FFB7CFE8"/>
        <bgColor indexed="64"/>
      </patternFill>
    </fill>
    <fill>
      <patternFill patternType="solid">
        <fgColor rgb="FFC3D6EB"/>
        <bgColor indexed="64"/>
      </patternFill>
    </fill>
    <fill>
      <patternFill patternType="solid">
        <fgColor rgb="FFE9EEF4"/>
        <bgColor indexed="64"/>
      </patternFill>
    </fill>
    <fill>
      <patternFill patternType="solid">
        <fgColor rgb="FFFFFF00"/>
        <bgColor indexed="64"/>
      </patternFill>
    </fill>
    <fill>
      <patternFill patternType="solid">
        <fgColor theme="4" tint="0.79998168889431442"/>
        <bgColor indexed="64"/>
      </patternFill>
    </fill>
    <fill>
      <patternFill patternType="solid">
        <fgColor rgb="FFD5E3F2"/>
        <bgColor indexed="64"/>
      </patternFill>
    </fill>
    <fill>
      <patternFill patternType="solid">
        <fgColor theme="0"/>
        <bgColor indexed="64"/>
      </patternFill>
    </fill>
  </fills>
  <borders count="2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rgb="FFAEAEAE"/>
      </left>
      <right style="medium">
        <color rgb="FFAEAEAE"/>
      </right>
      <top style="medium">
        <color rgb="FFAEAEAE"/>
      </top>
      <bottom style="medium">
        <color rgb="FFAEAEAE"/>
      </bottom>
      <diagonal/>
    </border>
    <border>
      <left/>
      <right/>
      <top/>
      <bottom style="medium">
        <color theme="6"/>
      </bottom>
      <diagonal/>
    </border>
    <border>
      <left style="medium">
        <color rgb="FFAEAEAE"/>
      </left>
      <right style="medium">
        <color rgb="FFAEAEAE"/>
      </right>
      <top/>
      <bottom style="medium">
        <color rgb="FFAEAEAE"/>
      </bottom>
      <diagonal/>
    </border>
    <border>
      <left style="medium">
        <color rgb="FFAEAEAE"/>
      </left>
      <right style="medium">
        <color rgb="FFAEAEAE"/>
      </right>
      <top/>
      <bottom/>
      <diagonal/>
    </border>
    <border>
      <left style="medium">
        <color rgb="FFAEAEAE"/>
      </left>
      <right style="medium">
        <color rgb="FFAEAEAE"/>
      </right>
      <top style="medium">
        <color rgb="FFAEAEAE"/>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diagonal/>
    </border>
    <border>
      <left style="thin">
        <color indexed="64"/>
      </left>
      <right/>
      <top style="thin">
        <color indexed="64"/>
      </top>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23" fillId="0" borderId="0"/>
  </cellStyleXfs>
  <cellXfs count="86">
    <xf numFmtId="0" fontId="0" fillId="0" borderId="0" xfId="0"/>
    <xf numFmtId="49" fontId="19" fillId="34" borderId="10" xfId="0" applyNumberFormat="1" applyFont="1" applyFill="1" applyBorder="1" applyAlignment="1">
      <alignment horizontal="left" vertical="center" wrapText="1"/>
    </xf>
    <xf numFmtId="49" fontId="19" fillId="34" borderId="10" xfId="0" applyNumberFormat="1" applyFont="1" applyFill="1" applyBorder="1" applyAlignment="1">
      <alignment horizontal="right" vertical="center" wrapText="1"/>
    </xf>
    <xf numFmtId="49" fontId="19" fillId="35" borderId="10" xfId="0" applyNumberFormat="1" applyFont="1" applyFill="1" applyBorder="1" applyAlignment="1">
      <alignment horizontal="left" vertical="center" wrapText="1"/>
    </xf>
    <xf numFmtId="164" fontId="18" fillId="33" borderId="10" xfId="0" applyNumberFormat="1" applyFont="1" applyFill="1" applyBorder="1" applyAlignment="1">
      <alignment horizontal="right" vertical="center" wrapText="1"/>
    </xf>
    <xf numFmtId="49" fontId="19" fillId="36" borderId="10" xfId="0" applyNumberFormat="1" applyFont="1" applyFill="1" applyBorder="1" applyAlignment="1">
      <alignment horizontal="left" vertical="center" wrapText="1" indent="1"/>
    </xf>
    <xf numFmtId="164" fontId="19" fillId="37" borderId="10" xfId="0" applyNumberFormat="1" applyFont="1" applyFill="1" applyBorder="1" applyAlignment="1">
      <alignment horizontal="right" vertical="center" wrapText="1"/>
    </xf>
    <xf numFmtId="0" fontId="20" fillId="0" borderId="0" xfId="0" applyFont="1"/>
    <xf numFmtId="0" fontId="21" fillId="0" borderId="0" xfId="0" applyFont="1"/>
    <xf numFmtId="0" fontId="20" fillId="0" borderId="11" xfId="0" applyFont="1" applyBorder="1" applyAlignment="1">
      <alignment vertical="center"/>
    </xf>
    <xf numFmtId="0" fontId="20" fillId="0" borderId="0" xfId="0" applyFont="1" applyBorder="1" applyAlignment="1">
      <alignment vertical="center"/>
    </xf>
    <xf numFmtId="0" fontId="24" fillId="0" borderId="0" xfId="42" applyFont="1"/>
    <xf numFmtId="0" fontId="23" fillId="0" borderId="0" xfId="42"/>
    <xf numFmtId="0" fontId="25" fillId="0" borderId="0" xfId="42" applyFont="1"/>
    <xf numFmtId="49" fontId="23" fillId="0" borderId="0" xfId="42" applyNumberFormat="1" applyBorder="1"/>
    <xf numFmtId="0" fontId="26" fillId="0" borderId="0" xfId="42" applyFont="1"/>
    <xf numFmtId="0" fontId="16" fillId="0" borderId="0" xfId="0" applyFont="1"/>
    <xf numFmtId="164" fontId="19" fillId="38" borderId="10" xfId="0" applyNumberFormat="1" applyFont="1" applyFill="1" applyBorder="1" applyAlignment="1">
      <alignment horizontal="right" vertical="center" wrapText="1"/>
    </xf>
    <xf numFmtId="0" fontId="23" fillId="0" borderId="0" xfId="42" applyAlignment="1">
      <alignment wrapText="1"/>
    </xf>
    <xf numFmtId="0" fontId="28" fillId="0" borderId="0" xfId="0" applyFont="1"/>
    <xf numFmtId="0" fontId="16" fillId="39" borderId="0" xfId="0" applyFont="1" applyFill="1"/>
    <xf numFmtId="0" fontId="0" fillId="39" borderId="0" xfId="0" applyFill="1"/>
    <xf numFmtId="0" fontId="20" fillId="39" borderId="11" xfId="0" applyFont="1" applyFill="1" applyBorder="1" applyAlignment="1">
      <alignment vertical="center"/>
    </xf>
    <xf numFmtId="0" fontId="20" fillId="39" borderId="11" xfId="0" applyFont="1" applyFill="1" applyBorder="1" applyAlignment="1">
      <alignment horizontal="center" vertical="center" wrapText="1"/>
    </xf>
    <xf numFmtId="0" fontId="20" fillId="39" borderId="0" xfId="0" applyFont="1" applyFill="1" applyBorder="1" applyAlignment="1">
      <alignment vertical="center"/>
    </xf>
    <xf numFmtId="0" fontId="21" fillId="39" borderId="0" xfId="0" applyFont="1" applyFill="1"/>
    <xf numFmtId="164" fontId="21" fillId="39" borderId="0" xfId="0" applyNumberFormat="1" applyFont="1" applyFill="1"/>
    <xf numFmtId="0" fontId="20" fillId="39" borderId="0" xfId="0" applyFont="1" applyFill="1"/>
    <xf numFmtId="164" fontId="19" fillId="33" borderId="10" xfId="0" applyNumberFormat="1" applyFont="1" applyFill="1" applyBorder="1" applyAlignment="1">
      <alignment horizontal="right" vertical="center" wrapText="1"/>
    </xf>
    <xf numFmtId="49" fontId="0" fillId="36" borderId="10" xfId="0" applyNumberFormat="1" applyFill="1" applyBorder="1" applyAlignment="1">
      <alignment horizontal="left" vertical="center" wrapText="1"/>
    </xf>
    <xf numFmtId="49" fontId="19" fillId="40" borderId="10" xfId="0" applyNumberFormat="1" applyFont="1" applyFill="1" applyBorder="1" applyAlignment="1">
      <alignment horizontal="left" vertical="center" wrapText="1"/>
    </xf>
    <xf numFmtId="49" fontId="19" fillId="40" borderId="10" xfId="0" applyNumberFormat="1" applyFont="1" applyFill="1" applyBorder="1" applyAlignment="1">
      <alignment horizontal="left" vertical="center" wrapText="1" indent="2"/>
    </xf>
    <xf numFmtId="49" fontId="0" fillId="35" borderId="10" xfId="0" applyNumberFormat="1" applyFill="1" applyBorder="1" applyAlignment="1">
      <alignment horizontal="left" vertical="center" wrapText="1"/>
    </xf>
    <xf numFmtId="49" fontId="0" fillId="34" borderId="10" xfId="0" applyNumberFormat="1" applyFill="1" applyBorder="1" applyAlignment="1">
      <alignment horizontal="right" vertical="center" wrapText="1"/>
    </xf>
    <xf numFmtId="49" fontId="19" fillId="35" borderId="10" xfId="0" applyNumberFormat="1" applyFont="1" applyFill="1" applyBorder="1" applyAlignment="1">
      <alignment horizontal="left" vertical="top" wrapText="1"/>
    </xf>
    <xf numFmtId="0" fontId="29" fillId="0" borderId="0" xfId="0" applyFont="1" applyAlignment="1">
      <alignment wrapText="1"/>
    </xf>
    <xf numFmtId="49" fontId="18" fillId="33" borderId="0" xfId="0" applyNumberFormat="1" applyFont="1" applyFill="1" applyAlignment="1">
      <alignment wrapText="1"/>
    </xf>
    <xf numFmtId="3" fontId="20" fillId="39" borderId="0" xfId="0" applyNumberFormat="1" applyFont="1" applyFill="1"/>
    <xf numFmtId="0" fontId="30" fillId="0" borderId="0" xfId="0" applyFont="1"/>
    <xf numFmtId="0" fontId="31" fillId="0" borderId="0" xfId="0" applyFont="1"/>
    <xf numFmtId="9" fontId="0" fillId="0" borderId="15" xfId="0" applyNumberFormat="1" applyBorder="1"/>
    <xf numFmtId="164" fontId="18" fillId="37" borderId="10" xfId="0" applyNumberFormat="1" applyFont="1" applyFill="1" applyBorder="1" applyAlignment="1">
      <alignment horizontal="right" vertical="center" wrapText="1"/>
    </xf>
    <xf numFmtId="49" fontId="19" fillId="40" borderId="10" xfId="0" applyNumberFormat="1" applyFont="1" applyFill="1" applyBorder="1" applyAlignment="1">
      <alignment horizontal="left" vertical="center" wrapText="1" indent="3"/>
    </xf>
    <xf numFmtId="0" fontId="16" fillId="38" borderId="0" xfId="0" applyFont="1" applyFill="1"/>
    <xf numFmtId="3" fontId="21" fillId="39" borderId="0" xfId="0" applyNumberFormat="1" applyFont="1" applyFill="1"/>
    <xf numFmtId="0" fontId="0" fillId="0" borderId="0" xfId="0" applyFont="1"/>
    <xf numFmtId="0" fontId="33" fillId="0" borderId="0" xfId="0" applyFont="1"/>
    <xf numFmtId="0" fontId="25" fillId="0" borderId="0" xfId="0" applyFont="1" applyBorder="1" applyAlignment="1">
      <alignment vertical="center"/>
    </xf>
    <xf numFmtId="0" fontId="27" fillId="0" borderId="0" xfId="0" applyFont="1" applyAlignment="1">
      <alignment vertical="center"/>
    </xf>
    <xf numFmtId="0" fontId="27" fillId="0" borderId="0" xfId="0" applyFont="1" applyBorder="1" applyAlignment="1">
      <alignment vertical="center"/>
    </xf>
    <xf numFmtId="14" fontId="27" fillId="0" borderId="0" xfId="0" applyNumberFormat="1" applyFont="1" applyFill="1" applyBorder="1" applyAlignment="1">
      <alignment horizontal="left" vertical="center"/>
    </xf>
    <xf numFmtId="0" fontId="27" fillId="0" borderId="0" xfId="0" applyFont="1" applyFill="1" applyBorder="1" applyAlignment="1">
      <alignment vertical="center"/>
    </xf>
    <xf numFmtId="0" fontId="27" fillId="0" borderId="0" xfId="0" applyFont="1" applyFill="1" applyAlignment="1">
      <alignment vertical="center"/>
    </xf>
    <xf numFmtId="0" fontId="27" fillId="0" borderId="0" xfId="0" applyFont="1"/>
    <xf numFmtId="0" fontId="27" fillId="0" borderId="0" xfId="0" applyFont="1" applyAlignment="1">
      <alignment horizontal="right" vertical="center"/>
    </xf>
    <xf numFmtId="0" fontId="34" fillId="0" borderId="0" xfId="0" applyFont="1"/>
    <xf numFmtId="0" fontId="23" fillId="0" borderId="0" xfId="0" applyFont="1" applyBorder="1" applyAlignment="1">
      <alignment vertical="center"/>
    </xf>
    <xf numFmtId="0" fontId="0" fillId="0" borderId="0" xfId="0" applyFill="1"/>
    <xf numFmtId="0" fontId="21" fillId="0" borderId="0" xfId="0" applyFont="1" applyAlignment="1">
      <alignment horizontal="left" indent="1"/>
    </xf>
    <xf numFmtId="0" fontId="20" fillId="0" borderId="11" xfId="0" applyFont="1" applyBorder="1" applyAlignment="1">
      <alignment horizontal="right" vertical="center" wrapText="1"/>
    </xf>
    <xf numFmtId="0" fontId="20" fillId="0" borderId="19" xfId="0" applyFont="1" applyBorder="1" applyAlignment="1">
      <alignment horizontal="right"/>
    </xf>
    <xf numFmtId="0" fontId="21" fillId="0" borderId="0" xfId="0" applyFont="1" applyFill="1"/>
    <xf numFmtId="9" fontId="16" fillId="38" borderId="0" xfId="0" applyNumberFormat="1" applyFont="1" applyFill="1"/>
    <xf numFmtId="3" fontId="0" fillId="0" borderId="0" xfId="0" applyNumberFormat="1" applyFill="1"/>
    <xf numFmtId="0" fontId="0" fillId="0" borderId="17" xfId="0" applyBorder="1"/>
    <xf numFmtId="0" fontId="0" fillId="0" borderId="18" xfId="0" applyBorder="1"/>
    <xf numFmtId="0" fontId="0" fillId="0" borderId="15" xfId="0" applyBorder="1"/>
    <xf numFmtId="0" fontId="0" fillId="0" borderId="20" xfId="0" applyBorder="1" applyAlignment="1">
      <alignment wrapText="1"/>
    </xf>
    <xf numFmtId="3" fontId="16" fillId="38" borderId="22" xfId="0" applyNumberFormat="1" applyFont="1" applyFill="1" applyBorder="1" applyAlignment="1"/>
    <xf numFmtId="3" fontId="0" fillId="0" borderId="15" xfId="0" applyNumberFormat="1" applyBorder="1" applyAlignment="1"/>
    <xf numFmtId="0" fontId="0" fillId="0" borderId="21" xfId="0" applyBorder="1" applyAlignment="1">
      <alignment wrapText="1"/>
    </xf>
    <xf numFmtId="0" fontId="0" fillId="0" borderId="23" xfId="0" applyBorder="1" applyAlignment="1">
      <alignment wrapText="1"/>
    </xf>
    <xf numFmtId="9" fontId="0" fillId="0" borderId="18" xfId="0" applyNumberFormat="1" applyBorder="1"/>
    <xf numFmtId="0" fontId="16" fillId="0" borderId="24" xfId="0" applyFont="1" applyBorder="1"/>
    <xf numFmtId="14" fontId="23" fillId="0" borderId="0" xfId="0" applyNumberFormat="1" applyFont="1" applyFill="1" applyBorder="1" applyAlignment="1">
      <alignment horizontal="left" vertical="center"/>
    </xf>
    <xf numFmtId="0" fontId="23" fillId="0" borderId="0" xfId="0" applyFont="1" applyAlignment="1">
      <alignment vertical="center"/>
    </xf>
    <xf numFmtId="49" fontId="0" fillId="34" borderId="14" xfId="0" applyNumberFormat="1" applyFill="1" applyBorder="1" applyAlignment="1">
      <alignment horizontal="left" vertical="center" wrapText="1"/>
    </xf>
    <xf numFmtId="49" fontId="0" fillId="34" borderId="13" xfId="0" applyNumberFormat="1" applyFill="1" applyBorder="1" applyAlignment="1">
      <alignment horizontal="left" vertical="center" wrapText="1"/>
    </xf>
    <xf numFmtId="49" fontId="0" fillId="34" borderId="12" xfId="0" applyNumberFormat="1" applyFill="1" applyBorder="1" applyAlignment="1">
      <alignment horizontal="left" vertical="center" wrapText="1"/>
    </xf>
    <xf numFmtId="49" fontId="19" fillId="34" borderId="14" xfId="0" applyNumberFormat="1" applyFont="1" applyFill="1" applyBorder="1" applyAlignment="1">
      <alignment horizontal="right" vertical="top" wrapText="1"/>
    </xf>
    <xf numFmtId="49" fontId="19" fillId="34" borderId="12" xfId="0" applyNumberFormat="1" applyFont="1" applyFill="1" applyBorder="1" applyAlignment="1">
      <alignment horizontal="right" vertical="top" wrapText="1"/>
    </xf>
    <xf numFmtId="49" fontId="0" fillId="0" borderId="0" xfId="0" applyNumberFormat="1" applyAlignment="1">
      <alignment horizontal="left" wrapText="1"/>
    </xf>
    <xf numFmtId="0" fontId="0" fillId="0" borderId="0" xfId="0" applyAlignment="1">
      <alignment horizontal="left" wrapText="1"/>
    </xf>
    <xf numFmtId="0" fontId="0" fillId="41" borderId="16" xfId="0" applyFill="1" applyBorder="1" applyAlignment="1">
      <alignment horizontal="left" vertical="top" wrapText="1"/>
    </xf>
    <xf numFmtId="0" fontId="0" fillId="41" borderId="17" xfId="0" applyFill="1" applyBorder="1" applyAlignment="1">
      <alignment horizontal="left" vertical="top" wrapText="1"/>
    </xf>
    <xf numFmtId="0" fontId="0" fillId="41" borderId="18" xfId="0" applyFill="1" applyBorder="1" applyAlignment="1">
      <alignment horizontal="left" vertical="top" wrapText="1"/>
    </xf>
  </cellXfs>
  <cellStyles count="43">
    <cellStyle name="20 % - Aksentti1" xfId="19" builtinId="30" customBuiltin="1"/>
    <cellStyle name="20 % - Aksentti2" xfId="23" builtinId="34" customBuiltin="1"/>
    <cellStyle name="20 % - Aksentti3" xfId="27" builtinId="38" customBuiltin="1"/>
    <cellStyle name="20 % - Aksentti4" xfId="31" builtinId="42" customBuiltin="1"/>
    <cellStyle name="20 % - Aksentti5" xfId="35" builtinId="46" customBuiltin="1"/>
    <cellStyle name="20 % - Aksentti6" xfId="39" builtinId="50" customBuiltin="1"/>
    <cellStyle name="40 % - Aksentti1" xfId="20" builtinId="31" customBuiltin="1"/>
    <cellStyle name="40 % - Aksentti2" xfId="24" builtinId="35" customBuiltin="1"/>
    <cellStyle name="40 % - Aksentti3" xfId="28" builtinId="39" customBuiltin="1"/>
    <cellStyle name="40 % - Aksentti4" xfId="32" builtinId="43" customBuiltin="1"/>
    <cellStyle name="40 % - Aksentti5" xfId="36" builtinId="47" customBuiltin="1"/>
    <cellStyle name="40 % - Aksentti6" xfId="40" builtinId="51" customBuiltin="1"/>
    <cellStyle name="60 % - Aksentti1" xfId="21" builtinId="32" customBuiltin="1"/>
    <cellStyle name="60 % - Aksentti2" xfId="25" builtinId="36" customBuiltin="1"/>
    <cellStyle name="60 % - Aksentti3" xfId="29" builtinId="40" customBuiltin="1"/>
    <cellStyle name="60 % - Aksentti4" xfId="33" builtinId="44" customBuiltin="1"/>
    <cellStyle name="60 % - Aksentti5" xfId="37" builtinId="48" customBuiltin="1"/>
    <cellStyle name="60 % - Aksentti6" xfId="41" builtinId="52" customBuiltin="1"/>
    <cellStyle name="Aksentti1" xfId="18" builtinId="29" customBuiltin="1"/>
    <cellStyle name="Aksentti2" xfId="22" builtinId="33" customBuiltin="1"/>
    <cellStyle name="Aksentti3" xfId="26" builtinId="37" customBuiltin="1"/>
    <cellStyle name="Aksentti4" xfId="30" builtinId="41" customBuiltin="1"/>
    <cellStyle name="Aksentti5" xfId="34" builtinId="45" customBuiltin="1"/>
    <cellStyle name="Aksentti6" xfId="38" builtinId="49" customBuiltin="1"/>
    <cellStyle name="Huomautus" xfId="15" builtinId="10" customBuiltin="1"/>
    <cellStyle name="Huono" xfId="7" builtinId="27" customBuiltin="1"/>
    <cellStyle name="Hyvä" xfId="6" builtinId="26" customBuiltin="1"/>
    <cellStyle name="Laskenta" xfId="11" builtinId="22" customBuiltin="1"/>
    <cellStyle name="Linkitetty solu" xfId="12" builtinId="24" customBuiltin="1"/>
    <cellStyle name="Neutraali" xfId="8" builtinId="28" customBuiltin="1"/>
    <cellStyle name="Normaali" xfId="0" builtinId="0"/>
    <cellStyle name="Normaali 2" xfId="42" xr:uid="{00000000-0005-0000-0000-00001F000000}"/>
    <cellStyle name="Otsikko" xfId="1" builtinId="15" customBuiltin="1"/>
    <cellStyle name="Otsikko 1" xfId="2" builtinId="16" customBuiltin="1"/>
    <cellStyle name="Otsikko 2" xfId="3" builtinId="17" customBuiltin="1"/>
    <cellStyle name="Otsikko 3" xfId="4" builtinId="18" customBuiltin="1"/>
    <cellStyle name="Otsikko 4" xfId="5" builtinId="19" customBuiltin="1"/>
    <cellStyle name="Selittävä teksti" xfId="16" builtinId="53" customBuiltin="1"/>
    <cellStyle name="Summa" xfId="17" builtinId="25" customBuiltin="1"/>
    <cellStyle name="Syöttö" xfId="9" builtinId="20" customBuiltin="1"/>
    <cellStyle name="Tarkistussolu" xfId="13" builtinId="23" customBuiltin="1"/>
    <cellStyle name="Tulostus" xfId="10" builtinId="21" customBuiltin="1"/>
    <cellStyle name="Varoitusteksti"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xdr:col>
      <xdr:colOff>76200</xdr:colOff>
      <xdr:row>21</xdr:row>
      <xdr:rowOff>127000</xdr:rowOff>
    </xdr:from>
    <xdr:to>
      <xdr:col>10</xdr:col>
      <xdr:colOff>584200</xdr:colOff>
      <xdr:row>28</xdr:row>
      <xdr:rowOff>57150</xdr:rowOff>
    </xdr:to>
    <xdr:cxnSp macro="">
      <xdr:nvCxnSpPr>
        <xdr:cNvPr id="3" name="Suora nuoliyhdysviiva 2">
          <a:extLst>
            <a:ext uri="{FF2B5EF4-FFF2-40B4-BE49-F238E27FC236}">
              <a16:creationId xmlns:a16="http://schemas.microsoft.com/office/drawing/2014/main" id="{00000000-0008-0000-0000-000003000000}"/>
            </a:ext>
          </a:extLst>
        </xdr:cNvPr>
        <xdr:cNvCxnSpPr/>
      </xdr:nvCxnSpPr>
      <xdr:spPr>
        <a:xfrm flipV="1">
          <a:off x="4254500" y="6369050"/>
          <a:ext cx="6496050" cy="121920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793750</xdr:colOff>
      <xdr:row>30</xdr:row>
      <xdr:rowOff>133350</xdr:rowOff>
    </xdr:from>
    <xdr:to>
      <xdr:col>10</xdr:col>
      <xdr:colOff>565150</xdr:colOff>
      <xdr:row>51</xdr:row>
      <xdr:rowOff>28575</xdr:rowOff>
    </xdr:to>
    <xdr:cxnSp macro="">
      <xdr:nvCxnSpPr>
        <xdr:cNvPr id="8" name="Suora nuoliyhdysviiva 7">
          <a:extLst>
            <a:ext uri="{FF2B5EF4-FFF2-40B4-BE49-F238E27FC236}">
              <a16:creationId xmlns:a16="http://schemas.microsoft.com/office/drawing/2014/main" id="{00000000-0008-0000-0000-000008000000}"/>
            </a:ext>
          </a:extLst>
        </xdr:cNvPr>
        <xdr:cNvCxnSpPr/>
      </xdr:nvCxnSpPr>
      <xdr:spPr>
        <a:xfrm flipV="1">
          <a:off x="5772150" y="8007350"/>
          <a:ext cx="5645150" cy="376237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730250</xdr:colOff>
      <xdr:row>32</xdr:row>
      <xdr:rowOff>82550</xdr:rowOff>
    </xdr:from>
    <xdr:to>
      <xdr:col>10</xdr:col>
      <xdr:colOff>660400</xdr:colOff>
      <xdr:row>51</xdr:row>
      <xdr:rowOff>12700</xdr:rowOff>
    </xdr:to>
    <xdr:cxnSp macro="">
      <xdr:nvCxnSpPr>
        <xdr:cNvPr id="2" name="Suora nuoliyhdysviiva 1">
          <a:extLst>
            <a:ext uri="{FF2B5EF4-FFF2-40B4-BE49-F238E27FC236}">
              <a16:creationId xmlns:a16="http://schemas.microsoft.com/office/drawing/2014/main" id="{61A4AA96-3FD8-41A6-8D04-CDFF016B66FA}"/>
            </a:ext>
          </a:extLst>
        </xdr:cNvPr>
        <xdr:cNvCxnSpPr/>
      </xdr:nvCxnSpPr>
      <xdr:spPr>
        <a:xfrm flipV="1">
          <a:off x="6699250" y="8299450"/>
          <a:ext cx="4813300" cy="345440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546100</xdr:colOff>
      <xdr:row>34</xdr:row>
      <xdr:rowOff>19050</xdr:rowOff>
    </xdr:from>
    <xdr:to>
      <xdr:col>10</xdr:col>
      <xdr:colOff>749300</xdr:colOff>
      <xdr:row>50</xdr:row>
      <xdr:rowOff>158750</xdr:rowOff>
    </xdr:to>
    <xdr:cxnSp macro="">
      <xdr:nvCxnSpPr>
        <xdr:cNvPr id="4" name="Suora nuoliyhdysviiva 3">
          <a:extLst>
            <a:ext uri="{FF2B5EF4-FFF2-40B4-BE49-F238E27FC236}">
              <a16:creationId xmlns:a16="http://schemas.microsoft.com/office/drawing/2014/main" id="{066BEB87-C1F7-434D-A949-B620C48D0522}"/>
            </a:ext>
          </a:extLst>
        </xdr:cNvPr>
        <xdr:cNvCxnSpPr/>
      </xdr:nvCxnSpPr>
      <xdr:spPr>
        <a:xfrm flipV="1">
          <a:off x="7505700" y="8572500"/>
          <a:ext cx="4095750" cy="316230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676275</xdr:colOff>
      <xdr:row>3</xdr:row>
      <xdr:rowOff>142875</xdr:rowOff>
    </xdr:to>
    <xdr:pic>
      <xdr:nvPicPr>
        <xdr:cNvPr id="2" name="Kuva 6" descr="C:\Documents and Settings\tioturo\Työpöytä\Vaakuna.tif">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676275"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te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84"/>
  <sheetViews>
    <sheetView zoomScaleNormal="100" workbookViewId="0"/>
  </sheetViews>
  <sheetFormatPr defaultRowHeight="12.75"/>
  <cols>
    <col min="1" max="1" width="32.28515625" customWidth="1"/>
    <col min="2" max="2" width="16.28515625" customWidth="1"/>
    <col min="3" max="3" width="11.28515625" customWidth="1"/>
    <col min="4" max="4" width="11.42578125" customWidth="1"/>
    <col min="5" max="7" width="14.140625" customWidth="1"/>
    <col min="9" max="9" width="9.28515625" customWidth="1"/>
    <col min="10" max="10" width="23.5703125" customWidth="1"/>
    <col min="11" max="11" width="15.42578125" customWidth="1"/>
  </cols>
  <sheetData>
    <row r="1" spans="1:13" ht="12" customHeight="1">
      <c r="A1" s="55"/>
    </row>
    <row r="2" spans="1:13" ht="20.25">
      <c r="A2" s="19" t="s">
        <v>30</v>
      </c>
    </row>
    <row r="4" spans="1:13" ht="101.45" customHeight="1">
      <c r="A4" s="81" t="s">
        <v>106</v>
      </c>
      <c r="B4" s="81"/>
      <c r="C4" s="81"/>
      <c r="D4" s="81"/>
      <c r="E4" s="81"/>
      <c r="F4" s="81"/>
      <c r="G4" s="81"/>
      <c r="H4" s="81"/>
      <c r="I4" s="81"/>
      <c r="J4" s="81"/>
      <c r="K4" s="81"/>
      <c r="L4" s="81"/>
      <c r="M4" s="81"/>
    </row>
    <row r="5" spans="1:13" ht="60" customHeight="1">
      <c r="A5" s="82" t="s">
        <v>80</v>
      </c>
      <c r="B5" s="82"/>
      <c r="C5" s="82"/>
      <c r="D5" s="82"/>
      <c r="E5" s="82"/>
      <c r="F5" s="82"/>
      <c r="G5" s="82"/>
      <c r="H5" s="82"/>
      <c r="I5" s="82"/>
      <c r="J5" s="82"/>
      <c r="K5" s="82"/>
      <c r="L5" s="82"/>
      <c r="M5" s="82"/>
    </row>
    <row r="6" spans="1:13" ht="85.5" customHeight="1">
      <c r="A6" s="82" t="s">
        <v>85</v>
      </c>
      <c r="B6" s="82"/>
      <c r="C6" s="82"/>
      <c r="D6" s="82"/>
      <c r="E6" s="82"/>
      <c r="F6" s="82"/>
      <c r="G6" s="82"/>
      <c r="H6" s="82"/>
      <c r="I6" s="82"/>
      <c r="J6" s="82"/>
      <c r="K6" s="82"/>
      <c r="L6" s="82"/>
      <c r="M6" s="82"/>
    </row>
    <row r="9" spans="1:13" ht="19.5">
      <c r="A9" s="38" t="s">
        <v>81</v>
      </c>
    </row>
    <row r="11" spans="1:13" ht="15.75">
      <c r="A11" s="39" t="s">
        <v>78</v>
      </c>
    </row>
    <row r="13" spans="1:13">
      <c r="A13" s="46" t="s">
        <v>74</v>
      </c>
    </row>
    <row r="15" spans="1:13">
      <c r="A15" s="16" t="s">
        <v>17</v>
      </c>
    </row>
    <row r="16" spans="1:13">
      <c r="A16" s="45" t="s">
        <v>26</v>
      </c>
    </row>
    <row r="17" spans="1:11">
      <c r="A17" t="s">
        <v>31</v>
      </c>
    </row>
    <row r="18" spans="1:11" s="57" customFormat="1">
      <c r="A18" s="57" t="s">
        <v>77</v>
      </c>
    </row>
    <row r="19" spans="1:11">
      <c r="J19" s="20" t="s">
        <v>32</v>
      </c>
      <c r="K19" s="21"/>
    </row>
    <row r="20" spans="1:11" ht="13.5" thickBot="1">
      <c r="J20" s="22" t="s">
        <v>44</v>
      </c>
      <c r="K20" s="23" t="s">
        <v>89</v>
      </c>
    </row>
    <row r="21" spans="1:11">
      <c r="A21" s="36" t="s">
        <v>39</v>
      </c>
      <c r="J21" s="24" t="s">
        <v>0</v>
      </c>
      <c r="K21" s="25"/>
    </row>
    <row r="22" spans="1:11" ht="13.5" thickBot="1">
      <c r="A22" s="35"/>
      <c r="J22" s="25" t="s">
        <v>1</v>
      </c>
      <c r="K22" s="26">
        <f>C29</f>
        <v>41739.229999999996</v>
      </c>
    </row>
    <row r="23" spans="1:11" ht="13.5" thickBot="1">
      <c r="A23" s="76"/>
      <c r="B23" s="79" t="s">
        <v>38</v>
      </c>
      <c r="C23" s="34" t="s">
        <v>40</v>
      </c>
      <c r="J23" s="25" t="s">
        <v>34</v>
      </c>
      <c r="K23" s="25">
        <v>0</v>
      </c>
    </row>
    <row r="24" spans="1:11" ht="13.5" thickBot="1">
      <c r="A24" s="77"/>
      <c r="B24" s="80"/>
      <c r="C24" s="3" t="s">
        <v>41</v>
      </c>
      <c r="J24" s="25" t="s">
        <v>2</v>
      </c>
      <c r="K24" s="25">
        <v>0</v>
      </c>
    </row>
    <row r="25" spans="1:11" ht="23.25" thickBot="1">
      <c r="A25" s="78"/>
      <c r="B25" s="2"/>
      <c r="C25" s="1" t="s">
        <v>75</v>
      </c>
      <c r="J25" s="25" t="s">
        <v>90</v>
      </c>
      <c r="K25" s="25">
        <v>0</v>
      </c>
    </row>
    <row r="26" spans="1:11" ht="13.5" thickBot="1">
      <c r="A26" s="1" t="s">
        <v>37</v>
      </c>
      <c r="B26" s="33"/>
      <c r="C26" s="2" t="s">
        <v>76</v>
      </c>
      <c r="J26" s="25" t="s">
        <v>33</v>
      </c>
      <c r="K26" s="25">
        <v>0</v>
      </c>
    </row>
    <row r="27" spans="1:11" ht="13.5" thickBot="1">
      <c r="A27" s="3" t="s">
        <v>0</v>
      </c>
      <c r="B27" s="32"/>
      <c r="C27" s="4">
        <v>260526.06000000003</v>
      </c>
      <c r="J27" s="27" t="s">
        <v>91</v>
      </c>
      <c r="K27" s="37">
        <f>SUM(K22:K26)</f>
        <v>41739.229999999996</v>
      </c>
    </row>
    <row r="28" spans="1:11" ht="13.5" thickBot="1">
      <c r="A28" s="5" t="s">
        <v>1</v>
      </c>
      <c r="B28" s="29"/>
      <c r="C28" s="6">
        <v>59714.060000000005</v>
      </c>
      <c r="J28" s="25" t="s">
        <v>3</v>
      </c>
      <c r="K28" s="25">
        <v>0</v>
      </c>
    </row>
    <row r="29" spans="1:11" ht="13.5" thickBot="1">
      <c r="A29" s="31" t="s">
        <v>42</v>
      </c>
      <c r="B29" s="30" t="s">
        <v>43</v>
      </c>
      <c r="C29" s="17">
        <v>41739.229999999996</v>
      </c>
      <c r="J29" s="27" t="s">
        <v>54</v>
      </c>
      <c r="K29" s="25"/>
    </row>
    <row r="30" spans="1:11" ht="13.5" thickBot="1">
      <c r="A30" s="31" t="s">
        <v>36</v>
      </c>
      <c r="B30" s="30" t="s">
        <v>35</v>
      </c>
      <c r="C30" s="6">
        <v>17974.830000000002</v>
      </c>
      <c r="J30" s="25" t="s">
        <v>55</v>
      </c>
      <c r="K30" s="44"/>
    </row>
    <row r="31" spans="1:11" ht="13.5" thickBot="1">
      <c r="A31" s="5" t="s">
        <v>34</v>
      </c>
      <c r="B31" s="29"/>
      <c r="C31" s="28">
        <v>120040.53</v>
      </c>
      <c r="J31" s="25" t="s">
        <v>103</v>
      </c>
      <c r="K31" s="44">
        <f>E52</f>
        <v>-78908.138399999996</v>
      </c>
    </row>
    <row r="32" spans="1:11" ht="13.5" thickBot="1">
      <c r="A32" s="5" t="s">
        <v>2</v>
      </c>
      <c r="B32" s="29"/>
      <c r="C32" s="6">
        <v>70000</v>
      </c>
      <c r="J32" s="25" t="s">
        <v>95</v>
      </c>
      <c r="K32" s="44"/>
    </row>
    <row r="33" spans="1:11" ht="13.5" thickBot="1">
      <c r="A33" s="5" t="s">
        <v>33</v>
      </c>
      <c r="B33" s="29"/>
      <c r="C33" s="28">
        <v>10771.470000000001</v>
      </c>
      <c r="J33" s="25" t="s">
        <v>93</v>
      </c>
      <c r="K33" s="44">
        <f>F52</f>
        <v>-13761.6234</v>
      </c>
    </row>
    <row r="34" spans="1:11">
      <c r="E34" s="18"/>
      <c r="J34" s="25" t="s">
        <v>94</v>
      </c>
      <c r="K34" s="44">
        <f>G52</f>
        <v>-3038.4228000000003</v>
      </c>
    </row>
    <row r="35" spans="1:11">
      <c r="J35" s="25" t="s">
        <v>4</v>
      </c>
      <c r="K35" s="25">
        <v>0</v>
      </c>
    </row>
    <row r="36" spans="1:11" ht="15.75">
      <c r="A36" s="39" t="s">
        <v>79</v>
      </c>
      <c r="J36" s="25" t="s">
        <v>5</v>
      </c>
      <c r="K36" s="44">
        <v>0</v>
      </c>
    </row>
    <row r="37" spans="1:11" ht="15.75">
      <c r="A37" s="39"/>
      <c r="J37" s="25" t="s">
        <v>6</v>
      </c>
      <c r="K37" s="44">
        <v>0</v>
      </c>
    </row>
    <row r="38" spans="1:11">
      <c r="A38" s="46" t="s">
        <v>107</v>
      </c>
      <c r="J38" s="25" t="s">
        <v>60</v>
      </c>
      <c r="K38" s="44">
        <v>0</v>
      </c>
    </row>
    <row r="39" spans="1:11">
      <c r="A39" s="46" t="s">
        <v>108</v>
      </c>
      <c r="J39" s="25" t="s">
        <v>61</v>
      </c>
      <c r="K39" s="44">
        <v>0</v>
      </c>
    </row>
    <row r="40" spans="1:11">
      <c r="J40" s="27" t="s">
        <v>92</v>
      </c>
      <c r="K40" s="37">
        <f>SUM(K30:K39)</f>
        <v>-95708.184599999993</v>
      </c>
    </row>
    <row r="41" spans="1:11">
      <c r="A41" s="16" t="s">
        <v>17</v>
      </c>
      <c r="J41" s="25" t="s">
        <v>23</v>
      </c>
      <c r="K41" s="44">
        <v>0</v>
      </c>
    </row>
    <row r="42" spans="1:11">
      <c r="A42" s="45" t="s">
        <v>25</v>
      </c>
      <c r="J42" s="27" t="s">
        <v>10</v>
      </c>
      <c r="K42" s="37">
        <f>K27+K28+K40+K41</f>
        <v>-53968.954599999997</v>
      </c>
    </row>
    <row r="43" spans="1:11">
      <c r="A43" t="s">
        <v>113</v>
      </c>
      <c r="J43" s="27" t="s">
        <v>63</v>
      </c>
      <c r="K43" s="37"/>
    </row>
    <row r="44" spans="1:11">
      <c r="A44" t="s">
        <v>114</v>
      </c>
      <c r="J44" s="25" t="s">
        <v>96</v>
      </c>
      <c r="K44" s="44">
        <v>0</v>
      </c>
    </row>
    <row r="45" spans="1:11">
      <c r="A45" t="s">
        <v>82</v>
      </c>
      <c r="J45" s="25" t="s">
        <v>97</v>
      </c>
      <c r="K45" s="44">
        <v>0</v>
      </c>
    </row>
    <row r="46" spans="1:11">
      <c r="D46" s="18"/>
      <c r="J46" s="25" t="s">
        <v>98</v>
      </c>
      <c r="K46" s="44">
        <v>0</v>
      </c>
    </row>
    <row r="47" spans="1:11">
      <c r="A47" t="s">
        <v>45</v>
      </c>
      <c r="J47" s="25" t="s">
        <v>99</v>
      </c>
      <c r="K47" s="44">
        <f>SUM(K43:K46)</f>
        <v>0</v>
      </c>
    </row>
    <row r="48" spans="1:11">
      <c r="A48" s="73" t="s">
        <v>67</v>
      </c>
      <c r="B48" s="64"/>
      <c r="C48" s="64"/>
      <c r="D48" s="64"/>
      <c r="E48" s="64"/>
      <c r="F48" s="64"/>
      <c r="G48" s="65"/>
      <c r="J48" s="27" t="s">
        <v>100</v>
      </c>
      <c r="K48" s="37">
        <f>SUM(K42:K47)</f>
        <v>-53968.954599999997</v>
      </c>
    </row>
    <row r="49" spans="1:11" ht="51">
      <c r="A49" s="66" t="s">
        <v>46</v>
      </c>
      <c r="B49" s="71" t="s">
        <v>47</v>
      </c>
      <c r="C49" s="70" t="s">
        <v>48</v>
      </c>
      <c r="D49" s="67" t="s">
        <v>49</v>
      </c>
      <c r="E49" s="67" t="s">
        <v>109</v>
      </c>
      <c r="F49" s="67" t="s">
        <v>110</v>
      </c>
      <c r="G49" s="67" t="s">
        <v>111</v>
      </c>
      <c r="J49" s="25" t="s">
        <v>7</v>
      </c>
      <c r="K49" s="21"/>
    </row>
    <row r="50" spans="1:11">
      <c r="A50" s="66" t="s">
        <v>50</v>
      </c>
      <c r="B50" s="72">
        <v>0.2</v>
      </c>
      <c r="C50" s="40">
        <v>0.1</v>
      </c>
      <c r="D50" s="40">
        <v>0.9</v>
      </c>
      <c r="E50" s="69">
        <f>C68*B50*C50</f>
        <v>-3757.5303999999996</v>
      </c>
      <c r="F50" s="69">
        <f>C70*B50*C50</f>
        <v>-655.31540000000007</v>
      </c>
      <c r="G50" s="69">
        <f>C71*B50*C50</f>
        <v>-144.68680000000003</v>
      </c>
      <c r="J50" s="25" t="s">
        <v>101</v>
      </c>
      <c r="K50" s="21">
        <v>0</v>
      </c>
    </row>
    <row r="51" spans="1:11">
      <c r="A51" s="66" t="s">
        <v>51</v>
      </c>
      <c r="B51" s="72">
        <v>0.8</v>
      </c>
      <c r="C51" s="40">
        <v>0.5</v>
      </c>
      <c r="D51" s="40">
        <v>0.5</v>
      </c>
      <c r="E51" s="69">
        <f>C68*B51*C51</f>
        <v>-75150.607999999993</v>
      </c>
      <c r="F51" s="69">
        <f>C70*B51*C51</f>
        <v>-13106.308000000001</v>
      </c>
      <c r="G51" s="69">
        <f>C71*B51*C51</f>
        <v>-2893.7360000000003</v>
      </c>
      <c r="J51" s="25" t="s">
        <v>102</v>
      </c>
      <c r="K51" s="21">
        <v>0</v>
      </c>
    </row>
    <row r="52" spans="1:11" ht="13.5" thickBot="1">
      <c r="A52" s="66" t="s">
        <v>52</v>
      </c>
      <c r="B52" s="65"/>
      <c r="C52" s="66"/>
      <c r="D52" s="66"/>
      <c r="E52" s="68">
        <f>SUM(E50:E51)</f>
        <v>-78908.138399999996</v>
      </c>
      <c r="F52" s="68">
        <f>SUM(F50:F51)</f>
        <v>-13761.6234</v>
      </c>
      <c r="G52" s="68">
        <f>SUM(G50:G51)</f>
        <v>-3038.4228000000003</v>
      </c>
      <c r="J52" s="27" t="s">
        <v>11</v>
      </c>
      <c r="K52" s="37">
        <f>SUM(K48:K51)</f>
        <v>-53968.954599999997</v>
      </c>
    </row>
    <row r="53" spans="1:11">
      <c r="A53" s="43" t="s">
        <v>53</v>
      </c>
      <c r="B53" s="43"/>
      <c r="C53" s="43"/>
      <c r="D53" s="62">
        <f>B50*C50+B51*C51</f>
        <v>0.42000000000000004</v>
      </c>
      <c r="I53" s="61"/>
      <c r="J53" s="57"/>
    </row>
    <row r="54" spans="1:11">
      <c r="B54" s="57"/>
      <c r="C54" s="57"/>
      <c r="D54" s="63"/>
      <c r="I54" s="61"/>
      <c r="J54" s="57"/>
    </row>
    <row r="56" spans="1:11">
      <c r="A56" s="36" t="s">
        <v>39</v>
      </c>
    </row>
    <row r="57" spans="1:11" ht="13.5" thickBot="1">
      <c r="A57" s="35"/>
    </row>
    <row r="58" spans="1:11" ht="13.5" thickBot="1">
      <c r="A58" s="76"/>
      <c r="B58" s="79" t="s">
        <v>38</v>
      </c>
      <c r="C58" s="34" t="s">
        <v>40</v>
      </c>
    </row>
    <row r="59" spans="1:11" ht="13.5" thickBot="1">
      <c r="A59" s="77"/>
      <c r="B59" s="80"/>
      <c r="C59" s="3" t="s">
        <v>41</v>
      </c>
    </row>
    <row r="60" spans="1:11" ht="23.25" thickBot="1">
      <c r="A60" s="78"/>
      <c r="B60" s="2"/>
      <c r="C60" s="1" t="s">
        <v>75</v>
      </c>
    </row>
    <row r="61" spans="1:11" ht="13.5" thickBot="1">
      <c r="A61" s="1" t="s">
        <v>37</v>
      </c>
      <c r="B61" s="33"/>
      <c r="C61" s="2" t="s">
        <v>76</v>
      </c>
    </row>
    <row r="62" spans="1:11" ht="13.5" thickBot="1">
      <c r="A62" s="3" t="s">
        <v>0</v>
      </c>
      <c r="B62" s="3"/>
      <c r="C62" s="4">
        <v>24311.97</v>
      </c>
    </row>
    <row r="63" spans="1:11" ht="13.5" thickBot="1">
      <c r="A63" s="5" t="s">
        <v>1</v>
      </c>
      <c r="B63" s="5"/>
      <c r="C63" s="6">
        <v>5800</v>
      </c>
    </row>
    <row r="64" spans="1:11" ht="13.5" thickBot="1">
      <c r="A64" s="5" t="s">
        <v>2</v>
      </c>
      <c r="B64" s="5"/>
      <c r="C64" s="28">
        <v>18500</v>
      </c>
    </row>
    <row r="65" spans="1:3" ht="13.5" thickBot="1">
      <c r="A65" s="5" t="s">
        <v>33</v>
      </c>
      <c r="B65" s="5"/>
      <c r="C65" s="6">
        <v>11.97</v>
      </c>
    </row>
    <row r="66" spans="1:3" ht="13.5" thickBot="1">
      <c r="A66" s="3" t="s">
        <v>54</v>
      </c>
      <c r="B66" s="3"/>
      <c r="C66" s="4">
        <v>-725642.81</v>
      </c>
    </row>
    <row r="67" spans="1:3" ht="13.5" thickBot="1">
      <c r="A67" s="5" t="s">
        <v>55</v>
      </c>
      <c r="B67" s="5"/>
      <c r="C67" s="6">
        <v>-227876.63</v>
      </c>
    </row>
    <row r="68" spans="1:3" ht="13.5" thickBot="1">
      <c r="A68" s="31" t="s">
        <v>56</v>
      </c>
      <c r="B68" s="31"/>
      <c r="C68" s="28">
        <v>-187876.52</v>
      </c>
    </row>
    <row r="69" spans="1:3" ht="13.5" thickBot="1">
      <c r="A69" s="31" t="s">
        <v>57</v>
      </c>
      <c r="B69" s="31"/>
      <c r="C69" s="6">
        <v>-40000.11</v>
      </c>
    </row>
    <row r="70" spans="1:3" ht="13.5" thickBot="1">
      <c r="A70" s="42" t="s">
        <v>58</v>
      </c>
      <c r="B70" s="42"/>
      <c r="C70" s="28">
        <v>-32765.77</v>
      </c>
    </row>
    <row r="71" spans="1:3" ht="13.5" thickBot="1">
      <c r="A71" s="42" t="s">
        <v>59</v>
      </c>
      <c r="B71" s="42"/>
      <c r="C71" s="6">
        <v>-7234.34</v>
      </c>
    </row>
    <row r="72" spans="1:3" ht="13.5" thickBot="1">
      <c r="A72" s="5" t="s">
        <v>4</v>
      </c>
      <c r="B72" s="5"/>
      <c r="C72" s="28">
        <v>-173598.36</v>
      </c>
    </row>
    <row r="73" spans="1:3" ht="13.5" thickBot="1">
      <c r="A73" s="5" t="s">
        <v>5</v>
      </c>
      <c r="B73" s="5"/>
      <c r="C73" s="6">
        <v>-6433.44</v>
      </c>
    </row>
    <row r="74" spans="1:3" ht="13.5" thickBot="1">
      <c r="A74" s="5" t="s">
        <v>6</v>
      </c>
      <c r="B74" s="5"/>
      <c r="C74" s="28">
        <v>-9500.01</v>
      </c>
    </row>
    <row r="75" spans="1:3" ht="13.5" thickBot="1">
      <c r="A75" s="5" t="s">
        <v>60</v>
      </c>
      <c r="B75" s="5"/>
      <c r="C75" s="6">
        <v>-4971.83</v>
      </c>
    </row>
    <row r="76" spans="1:3" ht="13.5" thickBot="1">
      <c r="A76" s="5" t="s">
        <v>61</v>
      </c>
      <c r="B76" s="5"/>
      <c r="C76" s="28">
        <v>-303262.53999999998</v>
      </c>
    </row>
    <row r="77" spans="1:3" ht="13.5" thickBot="1">
      <c r="A77" s="3" t="s">
        <v>62</v>
      </c>
      <c r="B77" s="3"/>
      <c r="C77" s="41">
        <v>-701330.84</v>
      </c>
    </row>
    <row r="78" spans="1:3" ht="13.5" thickBot="1">
      <c r="A78" s="5" t="s">
        <v>63</v>
      </c>
      <c r="B78" s="5"/>
      <c r="C78" s="28">
        <v>4647.13</v>
      </c>
    </row>
    <row r="79" spans="1:3" ht="13.5" thickBot="1">
      <c r="A79" s="31" t="s">
        <v>104</v>
      </c>
      <c r="B79" s="31"/>
      <c r="C79" s="6">
        <v>4818.6400000000003</v>
      </c>
    </row>
    <row r="80" spans="1:3" ht="13.5" thickBot="1">
      <c r="A80" s="31" t="s">
        <v>105</v>
      </c>
      <c r="B80" s="31"/>
      <c r="C80" s="28">
        <v>-171.51</v>
      </c>
    </row>
    <row r="81" spans="1:3" ht="13.5" thickBot="1">
      <c r="A81" s="3" t="s">
        <v>64</v>
      </c>
      <c r="B81" s="3"/>
      <c r="C81" s="41">
        <v>-696683.71</v>
      </c>
    </row>
    <row r="82" spans="1:3" ht="13.5" thickBot="1">
      <c r="A82" s="3" t="s">
        <v>65</v>
      </c>
      <c r="B82" s="3"/>
      <c r="C82" s="4">
        <v>-696683.71</v>
      </c>
    </row>
    <row r="83" spans="1:3" ht="13.5" thickBot="1">
      <c r="A83" s="3" t="s">
        <v>66</v>
      </c>
      <c r="B83" s="3"/>
      <c r="C83" s="41">
        <v>-696683.71</v>
      </c>
    </row>
    <row r="84" spans="1:3">
      <c r="A84" s="46"/>
    </row>
  </sheetData>
  <mergeCells count="7">
    <mergeCell ref="A23:A25"/>
    <mergeCell ref="B23:B24"/>
    <mergeCell ref="A58:A60"/>
    <mergeCell ref="B58:B59"/>
    <mergeCell ref="A4:M4"/>
    <mergeCell ref="A5:M5"/>
    <mergeCell ref="A6:M6"/>
  </mergeCells>
  <pageMargins left="0.7" right="0.7" top="0.75" bottom="0.75" header="0.3" footer="0.3"/>
  <pageSetup paperSize="9" scale="68" fitToHeight="0" orientation="landscape" horizontalDpi="300" verticalDpi="0" r:id="rId1"/>
  <rowBreaks count="2" manualBreakCount="2">
    <brk id="8" max="16383" man="1"/>
    <brk id="53" max="16383" man="1"/>
  </rowBreaks>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H4"/>
  <sheetViews>
    <sheetView workbookViewId="0">
      <selection activeCell="A2" sqref="A2"/>
    </sheetView>
  </sheetViews>
  <sheetFormatPr defaultColWidth="9.140625" defaultRowHeight="12.75"/>
  <cols>
    <col min="1" max="16384" width="9.140625" style="12"/>
  </cols>
  <sheetData>
    <row r="1" spans="1:8" ht="15.75">
      <c r="A1" s="11" t="s">
        <v>21</v>
      </c>
    </row>
    <row r="3" spans="1:8">
      <c r="A3" s="13" t="s">
        <v>17</v>
      </c>
      <c r="B3" s="14"/>
      <c r="C3" s="14"/>
      <c r="D3" s="14"/>
      <c r="E3" s="14"/>
      <c r="F3" s="14"/>
      <c r="G3" s="14"/>
      <c r="H3" s="14"/>
    </row>
    <row r="4" spans="1:8">
      <c r="A4" s="15" t="s">
        <v>19</v>
      </c>
    </row>
  </sheetData>
  <pageMargins left="0.75" right="0.75" top="1" bottom="1" header="0.4921259845" footer="0.4921259845"/>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M5"/>
  <sheetViews>
    <sheetView workbookViewId="0">
      <selection activeCell="A2" sqref="A2"/>
    </sheetView>
  </sheetViews>
  <sheetFormatPr defaultRowHeight="12.75"/>
  <sheetData>
    <row r="1" spans="1:13" ht="15.75">
      <c r="A1" s="11" t="s">
        <v>22</v>
      </c>
      <c r="B1" s="12"/>
      <c r="C1" s="12"/>
      <c r="D1" s="12"/>
      <c r="E1" s="12"/>
      <c r="F1" s="12"/>
      <c r="G1" s="12"/>
      <c r="H1" s="12"/>
      <c r="I1" s="12"/>
      <c r="J1" s="12"/>
      <c r="K1" s="12"/>
      <c r="L1" s="12"/>
      <c r="M1" s="12"/>
    </row>
    <row r="2" spans="1:13">
      <c r="A2" s="12"/>
      <c r="B2" s="12"/>
      <c r="C2" s="12"/>
      <c r="D2" s="12"/>
      <c r="E2" s="12"/>
      <c r="F2" s="12"/>
      <c r="G2" s="12"/>
      <c r="H2" s="12"/>
      <c r="I2" s="12"/>
      <c r="J2" s="12"/>
      <c r="K2" s="12"/>
      <c r="L2" s="12"/>
      <c r="M2" s="12"/>
    </row>
    <row r="3" spans="1:13">
      <c r="A3" s="13" t="s">
        <v>17</v>
      </c>
      <c r="B3" s="14"/>
      <c r="C3" s="14"/>
      <c r="D3" s="14"/>
      <c r="E3" s="14"/>
      <c r="F3" s="14"/>
      <c r="G3" s="14"/>
      <c r="H3" s="14"/>
      <c r="I3" s="12"/>
      <c r="J3" s="12"/>
      <c r="K3" s="12"/>
      <c r="L3" s="12"/>
      <c r="M3" s="12"/>
    </row>
    <row r="4" spans="1:13">
      <c r="A4" s="15" t="s">
        <v>19</v>
      </c>
      <c r="B4" s="12"/>
      <c r="C4" s="12"/>
      <c r="D4" s="12"/>
      <c r="E4" s="12"/>
      <c r="F4" s="12"/>
      <c r="G4" s="12"/>
      <c r="H4" s="12"/>
      <c r="I4" s="12"/>
      <c r="J4" s="12"/>
      <c r="K4" s="12"/>
      <c r="L4" s="12"/>
      <c r="M4" s="12"/>
    </row>
    <row r="5" spans="1:13">
      <c r="B5" s="12"/>
      <c r="C5" s="12"/>
      <c r="D5" s="12"/>
      <c r="E5" s="12"/>
      <c r="F5" s="12"/>
      <c r="G5" s="12"/>
      <c r="H5" s="12"/>
      <c r="I5" s="12"/>
      <c r="J5" s="12"/>
      <c r="K5" s="12"/>
      <c r="L5" s="12"/>
      <c r="M5" s="12"/>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H4"/>
  <sheetViews>
    <sheetView workbookViewId="0">
      <selection activeCell="A2" sqref="A2"/>
    </sheetView>
  </sheetViews>
  <sheetFormatPr defaultColWidth="9.140625" defaultRowHeight="12.75"/>
  <cols>
    <col min="1" max="16384" width="9.140625" style="12"/>
  </cols>
  <sheetData>
    <row r="1" spans="1:8" ht="15.75">
      <c r="A1" s="11" t="s">
        <v>23</v>
      </c>
    </row>
    <row r="3" spans="1:8">
      <c r="A3" s="13" t="s">
        <v>17</v>
      </c>
      <c r="B3" s="14"/>
      <c r="C3" s="14"/>
      <c r="D3" s="14"/>
      <c r="E3" s="14"/>
      <c r="F3" s="14"/>
      <c r="G3" s="14"/>
      <c r="H3" s="14"/>
    </row>
    <row r="4" spans="1:8">
      <c r="A4" s="15" t="s">
        <v>19</v>
      </c>
    </row>
  </sheetData>
  <pageMargins left="0.75" right="0.75" top="1" bottom="1" header="0.4921259845" footer="0.4921259845"/>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M5"/>
  <sheetViews>
    <sheetView workbookViewId="0">
      <selection activeCell="A2" sqref="A2"/>
    </sheetView>
  </sheetViews>
  <sheetFormatPr defaultRowHeight="12.75"/>
  <sheetData>
    <row r="1" spans="1:13" ht="15.75">
      <c r="A1" s="11" t="s">
        <v>63</v>
      </c>
      <c r="B1" s="12"/>
      <c r="C1" s="12"/>
      <c r="D1" s="12"/>
      <c r="E1" s="12"/>
      <c r="F1" s="12"/>
      <c r="G1" s="12"/>
      <c r="H1" s="12"/>
      <c r="I1" s="12"/>
      <c r="J1" s="12"/>
      <c r="K1" s="12"/>
      <c r="L1" s="12"/>
      <c r="M1" s="12"/>
    </row>
    <row r="2" spans="1:13">
      <c r="A2" s="12"/>
      <c r="B2" s="12"/>
      <c r="C2" s="12"/>
      <c r="D2" s="12"/>
      <c r="E2" s="12"/>
      <c r="F2" s="12"/>
      <c r="G2" s="12"/>
      <c r="H2" s="12"/>
      <c r="I2" s="12"/>
      <c r="J2" s="12"/>
      <c r="K2" s="12"/>
      <c r="L2" s="12"/>
      <c r="M2" s="12"/>
    </row>
    <row r="3" spans="1:13">
      <c r="A3" s="13" t="s">
        <v>17</v>
      </c>
      <c r="B3" s="14"/>
      <c r="C3" s="14"/>
      <c r="D3" s="14"/>
      <c r="E3" s="14"/>
      <c r="F3" s="14"/>
      <c r="G3" s="14"/>
      <c r="H3" s="14"/>
      <c r="I3" s="12"/>
      <c r="J3" s="12"/>
      <c r="K3" s="12"/>
      <c r="L3" s="12"/>
      <c r="M3" s="12"/>
    </row>
    <row r="4" spans="1:13">
      <c r="A4" s="15" t="s">
        <v>19</v>
      </c>
      <c r="B4" s="12"/>
      <c r="C4" s="12"/>
      <c r="D4" s="12"/>
      <c r="E4" s="12"/>
      <c r="F4" s="12"/>
      <c r="G4" s="12"/>
      <c r="H4" s="12"/>
      <c r="I4" s="12"/>
      <c r="J4" s="12"/>
      <c r="K4" s="12"/>
      <c r="L4" s="12"/>
      <c r="M4" s="12"/>
    </row>
    <row r="5" spans="1:13">
      <c r="B5" s="12"/>
      <c r="C5" s="12"/>
      <c r="D5" s="12"/>
      <c r="E5" s="12"/>
      <c r="F5" s="12"/>
      <c r="G5" s="12"/>
      <c r="H5" s="12"/>
      <c r="I5" s="12"/>
      <c r="J5" s="12"/>
      <c r="K5" s="12"/>
      <c r="L5" s="12"/>
      <c r="M5" s="12"/>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M5"/>
  <sheetViews>
    <sheetView workbookViewId="0">
      <selection activeCell="A2" sqref="A2"/>
    </sheetView>
  </sheetViews>
  <sheetFormatPr defaultRowHeight="12.75"/>
  <sheetData>
    <row r="1" spans="1:13" ht="15.75">
      <c r="A1" s="11" t="s">
        <v>29</v>
      </c>
      <c r="B1" s="12"/>
      <c r="C1" s="12"/>
      <c r="D1" s="12"/>
      <c r="E1" s="12"/>
      <c r="F1" s="12"/>
      <c r="G1" s="12"/>
      <c r="H1" s="12"/>
      <c r="I1" s="12"/>
      <c r="J1" s="12"/>
      <c r="K1" s="12"/>
      <c r="L1" s="12"/>
      <c r="M1" s="12"/>
    </row>
    <row r="2" spans="1:13">
      <c r="A2" s="12"/>
      <c r="B2" s="12"/>
      <c r="C2" s="12"/>
      <c r="D2" s="12"/>
      <c r="E2" s="12"/>
      <c r="F2" s="12"/>
      <c r="G2" s="12"/>
      <c r="H2" s="12"/>
      <c r="I2" s="12"/>
      <c r="J2" s="12"/>
      <c r="K2" s="12"/>
      <c r="L2" s="12"/>
      <c r="M2" s="12"/>
    </row>
    <row r="3" spans="1:13">
      <c r="A3" s="13" t="s">
        <v>17</v>
      </c>
      <c r="B3" s="14"/>
      <c r="C3" s="14"/>
      <c r="D3" s="14"/>
      <c r="E3" s="14"/>
      <c r="F3" s="14"/>
      <c r="G3" s="14"/>
      <c r="H3" s="14"/>
      <c r="I3" s="12"/>
      <c r="J3" s="12"/>
      <c r="K3" s="12"/>
      <c r="L3" s="12"/>
      <c r="M3" s="12"/>
    </row>
    <row r="4" spans="1:13">
      <c r="A4" s="15" t="s">
        <v>19</v>
      </c>
      <c r="B4" s="12"/>
      <c r="C4" s="12"/>
      <c r="D4" s="12"/>
      <c r="E4" s="12"/>
      <c r="F4" s="12"/>
      <c r="G4" s="12"/>
      <c r="H4" s="12"/>
      <c r="I4" s="12"/>
      <c r="J4" s="12"/>
      <c r="K4" s="12"/>
      <c r="L4" s="12"/>
      <c r="M4" s="12"/>
    </row>
    <row r="5" spans="1:13">
      <c r="B5" s="12"/>
      <c r="C5" s="12"/>
      <c r="D5" s="12"/>
      <c r="E5" s="12"/>
      <c r="F5" s="12"/>
      <c r="G5" s="12"/>
      <c r="H5" s="12"/>
      <c r="I5" s="12"/>
      <c r="J5" s="12"/>
      <c r="K5" s="12"/>
      <c r="L5" s="12"/>
      <c r="M5" s="12"/>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48"/>
  <sheetViews>
    <sheetView showGridLines="0" tabSelected="1" zoomScale="110" zoomScaleNormal="110" workbookViewId="0">
      <selection activeCell="A46" sqref="A46"/>
    </sheetView>
  </sheetViews>
  <sheetFormatPr defaultColWidth="9.140625" defaultRowHeight="12.75"/>
  <cols>
    <col min="1" max="1" width="35.85546875" style="8" customWidth="1"/>
    <col min="2" max="2" width="12.42578125" style="8" customWidth="1"/>
    <col min="3" max="3" width="12.28515625" style="8" customWidth="1"/>
    <col min="4" max="4" width="9.140625" style="8"/>
    <col min="5" max="5" width="11.7109375" style="8" customWidth="1"/>
    <col min="6" max="16384" width="9.140625" style="8"/>
  </cols>
  <sheetData>
    <row r="1" spans="1:11" s="48" customFormat="1">
      <c r="A1" s="47" t="s">
        <v>68</v>
      </c>
      <c r="B1" s="47" t="s">
        <v>73</v>
      </c>
      <c r="C1" s="16" t="s">
        <v>71</v>
      </c>
      <c r="D1" s="47"/>
      <c r="E1" s="47"/>
      <c r="F1" s="47"/>
    </row>
    <row r="2" spans="1:11" s="48" customFormat="1">
      <c r="A2" s="49" t="s">
        <v>69</v>
      </c>
      <c r="B2" s="56" t="s">
        <v>87</v>
      </c>
      <c r="C2" s="49"/>
      <c r="D2" s="49"/>
      <c r="E2" s="49"/>
      <c r="F2" s="49"/>
    </row>
    <row r="3" spans="1:11" s="48" customFormat="1">
      <c r="A3" s="49" t="s">
        <v>70</v>
      </c>
      <c r="B3" s="49"/>
      <c r="C3" s="49"/>
      <c r="D3" s="49"/>
      <c r="E3" s="49"/>
      <c r="F3" s="49"/>
    </row>
    <row r="4" spans="1:11" s="48" customFormat="1">
      <c r="A4" s="49"/>
      <c r="B4" s="74">
        <v>45259</v>
      </c>
      <c r="C4" s="51"/>
      <c r="D4" s="75" t="s">
        <v>112</v>
      </c>
      <c r="E4" s="52"/>
      <c r="F4" s="50"/>
      <c r="J4" s="53"/>
      <c r="K4" s="54"/>
    </row>
    <row r="6" spans="1:11">
      <c r="A6" s="7" t="s">
        <v>8</v>
      </c>
    </row>
    <row r="8" spans="1:11" ht="13.5" thickBot="1">
      <c r="A8" s="9" t="s">
        <v>44</v>
      </c>
      <c r="B8" s="59" t="s">
        <v>88</v>
      </c>
      <c r="C8" s="60" t="s">
        <v>72</v>
      </c>
    </row>
    <row r="9" spans="1:11">
      <c r="A9" s="10" t="s">
        <v>0</v>
      </c>
    </row>
    <row r="10" spans="1:11">
      <c r="A10" s="58" t="s">
        <v>1</v>
      </c>
      <c r="B10" s="8">
        <v>0</v>
      </c>
      <c r="C10" s="8">
        <v>0</v>
      </c>
    </row>
    <row r="11" spans="1:11">
      <c r="A11" s="58" t="s">
        <v>34</v>
      </c>
      <c r="B11" s="8">
        <v>0</v>
      </c>
      <c r="C11" s="8">
        <v>0</v>
      </c>
    </row>
    <row r="12" spans="1:11">
      <c r="A12" s="58" t="s">
        <v>2</v>
      </c>
      <c r="B12" s="8">
        <v>0</v>
      </c>
      <c r="C12" s="8">
        <v>0</v>
      </c>
    </row>
    <row r="13" spans="1:11">
      <c r="A13" s="58" t="s">
        <v>90</v>
      </c>
      <c r="B13" s="8">
        <v>0</v>
      </c>
      <c r="C13" s="8">
        <v>0</v>
      </c>
    </row>
    <row r="14" spans="1:11">
      <c r="A14" s="58" t="s">
        <v>33</v>
      </c>
      <c r="B14" s="8">
        <v>0</v>
      </c>
      <c r="C14" s="8">
        <v>0</v>
      </c>
    </row>
    <row r="15" spans="1:11">
      <c r="A15" s="7" t="s">
        <v>91</v>
      </c>
      <c r="B15" s="7">
        <f>SUM(B10:B14)</f>
        <v>0</v>
      </c>
      <c r="C15" s="7">
        <f>SUM(C10:C14)</f>
        <v>0</v>
      </c>
    </row>
    <row r="16" spans="1:11">
      <c r="A16" s="8" t="s">
        <v>3</v>
      </c>
      <c r="B16" s="8">
        <v>0</v>
      </c>
      <c r="C16" s="8">
        <v>0</v>
      </c>
    </row>
    <row r="17" spans="1:3">
      <c r="A17" s="7" t="s">
        <v>54</v>
      </c>
    </row>
    <row r="18" spans="1:3">
      <c r="A18" s="8" t="s">
        <v>55</v>
      </c>
    </row>
    <row r="19" spans="1:3">
      <c r="A19" s="58" t="s">
        <v>56</v>
      </c>
      <c r="B19" s="8">
        <v>0</v>
      </c>
      <c r="C19" s="8">
        <v>0</v>
      </c>
    </row>
    <row r="20" spans="1:3">
      <c r="A20" s="8" t="s">
        <v>95</v>
      </c>
    </row>
    <row r="21" spans="1:3">
      <c r="A21" s="8" t="s">
        <v>93</v>
      </c>
      <c r="B21" s="8">
        <v>0</v>
      </c>
      <c r="C21" s="8">
        <v>0</v>
      </c>
    </row>
    <row r="22" spans="1:3">
      <c r="A22" s="8" t="s">
        <v>94</v>
      </c>
      <c r="B22" s="8">
        <v>0</v>
      </c>
      <c r="C22" s="8">
        <v>0</v>
      </c>
    </row>
    <row r="23" spans="1:3">
      <c r="A23" s="8" t="s">
        <v>4</v>
      </c>
      <c r="B23" s="8">
        <v>0</v>
      </c>
      <c r="C23" s="8">
        <v>0</v>
      </c>
    </row>
    <row r="24" spans="1:3">
      <c r="A24" s="8" t="s">
        <v>5</v>
      </c>
      <c r="B24" s="8">
        <v>0</v>
      </c>
      <c r="C24" s="8">
        <v>0</v>
      </c>
    </row>
    <row r="25" spans="1:3">
      <c r="A25" s="8" t="s">
        <v>6</v>
      </c>
      <c r="B25" s="8">
        <v>0</v>
      </c>
      <c r="C25" s="8">
        <v>0</v>
      </c>
    </row>
    <row r="26" spans="1:3">
      <c r="A26" s="8" t="s">
        <v>60</v>
      </c>
      <c r="B26" s="8">
        <v>0</v>
      </c>
      <c r="C26" s="8">
        <v>0</v>
      </c>
    </row>
    <row r="27" spans="1:3">
      <c r="A27" s="8" t="s">
        <v>61</v>
      </c>
      <c r="B27" s="8">
        <v>0</v>
      </c>
      <c r="C27" s="8">
        <v>0</v>
      </c>
    </row>
    <row r="28" spans="1:3">
      <c r="A28" s="7" t="s">
        <v>92</v>
      </c>
      <c r="B28" s="7">
        <f>SUM(B19+B21+B22+B23+B24+B25+B26+B27)</f>
        <v>0</v>
      </c>
      <c r="C28" s="7">
        <f>SUM(C19+C21+C22+C23+C24+C25+C26+C27)</f>
        <v>0</v>
      </c>
    </row>
    <row r="29" spans="1:3">
      <c r="A29" s="8" t="s">
        <v>23</v>
      </c>
      <c r="B29" s="8">
        <v>0</v>
      </c>
      <c r="C29" s="8">
        <v>0</v>
      </c>
    </row>
    <row r="30" spans="1:3">
      <c r="A30" s="7" t="s">
        <v>10</v>
      </c>
      <c r="B30" s="7">
        <f>B15+B16+B28+B29</f>
        <v>0</v>
      </c>
      <c r="C30" s="7">
        <f>C15+C16+C28+C29</f>
        <v>0</v>
      </c>
    </row>
    <row r="31" spans="1:3">
      <c r="A31" s="8" t="s">
        <v>63</v>
      </c>
    </row>
    <row r="32" spans="1:3">
      <c r="A32" s="8" t="s">
        <v>96</v>
      </c>
      <c r="B32" s="8">
        <v>0</v>
      </c>
      <c r="C32" s="8">
        <v>0</v>
      </c>
    </row>
    <row r="33" spans="1:3">
      <c r="A33" s="8" t="s">
        <v>97</v>
      </c>
      <c r="B33" s="8">
        <v>0</v>
      </c>
      <c r="C33" s="8">
        <v>0</v>
      </c>
    </row>
    <row r="34" spans="1:3">
      <c r="A34" s="8" t="s">
        <v>98</v>
      </c>
      <c r="B34" s="8">
        <v>0</v>
      </c>
      <c r="C34" s="8">
        <v>0</v>
      </c>
    </row>
    <row r="35" spans="1:3">
      <c r="A35" s="8" t="s">
        <v>99</v>
      </c>
      <c r="B35" s="8">
        <v>0</v>
      </c>
      <c r="C35" s="8">
        <v>0</v>
      </c>
    </row>
    <row r="36" spans="1:3">
      <c r="A36" s="7" t="s">
        <v>100</v>
      </c>
      <c r="B36" s="7">
        <f>SUM(B30:B35)</f>
        <v>0</v>
      </c>
      <c r="C36" s="7">
        <f>SUM(C30:C35)</f>
        <v>0</v>
      </c>
    </row>
    <row r="37" spans="1:3">
      <c r="A37" s="8" t="s">
        <v>7</v>
      </c>
    </row>
    <row r="38" spans="1:3">
      <c r="A38" s="8" t="s">
        <v>101</v>
      </c>
      <c r="B38" s="8">
        <v>0</v>
      </c>
      <c r="C38" s="8">
        <v>0</v>
      </c>
    </row>
    <row r="39" spans="1:3">
      <c r="A39" s="8" t="s">
        <v>102</v>
      </c>
      <c r="B39" s="8">
        <v>0</v>
      </c>
      <c r="C39" s="8">
        <v>0</v>
      </c>
    </row>
    <row r="40" spans="1:3">
      <c r="A40" s="7" t="s">
        <v>11</v>
      </c>
      <c r="B40" s="7">
        <f>SUM(B36:B39)</f>
        <v>0</v>
      </c>
      <c r="C40" s="7">
        <f>SUM(C36:C39)</f>
        <v>0</v>
      </c>
    </row>
    <row r="41" spans="1:3" hidden="1">
      <c r="A41" s="8" t="s">
        <v>12</v>
      </c>
      <c r="B41" s="8">
        <v>0</v>
      </c>
      <c r="C41" s="8">
        <v>0</v>
      </c>
    </row>
    <row r="42" spans="1:3" hidden="1">
      <c r="A42" s="8" t="s">
        <v>13</v>
      </c>
      <c r="B42" s="8">
        <v>0</v>
      </c>
      <c r="C42" s="8">
        <v>0</v>
      </c>
    </row>
    <row r="43" spans="1:3" hidden="1">
      <c r="A43" s="8" t="s">
        <v>14</v>
      </c>
      <c r="B43" s="8">
        <v>0</v>
      </c>
      <c r="C43" s="8">
        <v>0</v>
      </c>
    </row>
    <row r="44" spans="1:3">
      <c r="A44" s="7" t="s">
        <v>15</v>
      </c>
      <c r="B44" s="7">
        <f>SUM(B40:B43)</f>
        <v>0</v>
      </c>
      <c r="C44" s="7">
        <f>SUM(C40:C43)</f>
        <v>0</v>
      </c>
    </row>
    <row r="47" spans="1:3">
      <c r="A47" s="8" t="s">
        <v>28</v>
      </c>
    </row>
    <row r="48" spans="1:3">
      <c r="A48" s="8" t="s">
        <v>16</v>
      </c>
    </row>
  </sheetData>
  <pageMargins left="0.7" right="0.7" top="0.75" bottom="0.75" header="0.3" footer="0.3"/>
  <pageSetup paperSize="9" orientation="portrait" horizontalDpi="300" verticalDpi="300"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6"/>
  <sheetViews>
    <sheetView workbookViewId="0">
      <selection activeCell="A2" sqref="A2"/>
    </sheetView>
  </sheetViews>
  <sheetFormatPr defaultRowHeight="12.75"/>
  <sheetData>
    <row r="1" spans="1:11" ht="15.75">
      <c r="A1" s="11" t="s">
        <v>24</v>
      </c>
    </row>
    <row r="3" spans="1:11">
      <c r="A3" s="16" t="s">
        <v>83</v>
      </c>
    </row>
    <row r="4" spans="1:11">
      <c r="A4" t="s">
        <v>86</v>
      </c>
    </row>
    <row r="6" spans="1:11" ht="89.45" customHeight="1">
      <c r="A6" s="83"/>
      <c r="B6" s="84"/>
      <c r="C6" s="84"/>
      <c r="D6" s="84"/>
      <c r="E6" s="84"/>
      <c r="F6" s="84"/>
      <c r="G6" s="84"/>
      <c r="H6" s="84"/>
      <c r="I6" s="84"/>
      <c r="J6" s="84"/>
      <c r="K6" s="85"/>
    </row>
  </sheetData>
  <mergeCells count="1">
    <mergeCell ref="A6:K6"/>
  </mergeCells>
  <pageMargins left="0.7" right="0.7" top="0.75" bottom="0.75" header="0.3" footer="0.3"/>
  <pageSetup paperSize="9" scale="83" orientation="portrait" horizontalDpi="30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5"/>
  <sheetViews>
    <sheetView workbookViewId="0"/>
  </sheetViews>
  <sheetFormatPr defaultColWidth="9.140625" defaultRowHeight="12.75"/>
  <cols>
    <col min="1" max="16384" width="9.140625" style="12"/>
  </cols>
  <sheetData>
    <row r="1" spans="1:8" ht="15.75">
      <c r="A1" s="11" t="s">
        <v>27</v>
      </c>
    </row>
    <row r="2" spans="1:8">
      <c r="A2" s="12" t="s">
        <v>84</v>
      </c>
    </row>
    <row r="4" spans="1:8">
      <c r="A4" s="13" t="s">
        <v>17</v>
      </c>
    </row>
    <row r="5" spans="1:8">
      <c r="A5" s="15" t="s">
        <v>18</v>
      </c>
      <c r="B5" s="14"/>
      <c r="C5" s="14"/>
      <c r="D5" s="14"/>
      <c r="E5" s="14"/>
      <c r="F5" s="14"/>
      <c r="G5" s="14"/>
      <c r="H5" s="14"/>
    </row>
  </sheetData>
  <pageMargins left="0.75" right="0.75" top="1" bottom="1"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
  <sheetViews>
    <sheetView workbookViewId="0">
      <selection activeCell="A2" sqref="A2"/>
    </sheetView>
  </sheetViews>
  <sheetFormatPr defaultRowHeight="12.75"/>
  <sheetData>
    <row r="1" spans="1:1" ht="15.75">
      <c r="A1" s="39" t="s">
        <v>3</v>
      </c>
    </row>
    <row r="3" spans="1:1">
      <c r="A3" s="16" t="s">
        <v>17</v>
      </c>
    </row>
    <row r="4" spans="1:1">
      <c r="A4" s="15" t="s">
        <v>19</v>
      </c>
    </row>
  </sheetData>
  <pageMargins left="0.7" right="0.7" top="0.75" bottom="0.75" header="0.3" footer="0.3"/>
  <pageSetup paperSize="9" orientation="portrait" horizontalDpi="300"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6"/>
  <sheetViews>
    <sheetView zoomScaleNormal="100" workbookViewId="0">
      <selection activeCell="A2" sqref="A2"/>
    </sheetView>
  </sheetViews>
  <sheetFormatPr defaultColWidth="9.140625" defaultRowHeight="12.75"/>
  <cols>
    <col min="1" max="16384" width="9.140625" style="12"/>
  </cols>
  <sheetData>
    <row r="1" spans="1:8" ht="15.75">
      <c r="A1" s="11" t="s">
        <v>9</v>
      </c>
    </row>
    <row r="3" spans="1:8">
      <c r="A3" s="13" t="s">
        <v>17</v>
      </c>
      <c r="B3" s="14"/>
      <c r="C3" s="14"/>
      <c r="D3" s="14"/>
      <c r="E3" s="14"/>
      <c r="F3" s="14"/>
      <c r="G3" s="14"/>
      <c r="H3" s="14"/>
    </row>
    <row r="4" spans="1:8">
      <c r="A4" s="15" t="s">
        <v>19</v>
      </c>
    </row>
    <row r="6" spans="1:8">
      <c r="A6" s="15"/>
    </row>
  </sheetData>
  <pageMargins left="0.75" right="0.75" top="1" bottom="1" header="0.4921259845" footer="0.4921259845"/>
  <pageSetup paperSize="9" scale="73"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4"/>
  <sheetViews>
    <sheetView zoomScaleNormal="100" workbookViewId="0">
      <selection activeCell="A2" sqref="A2"/>
    </sheetView>
  </sheetViews>
  <sheetFormatPr defaultColWidth="9.140625" defaultRowHeight="12.75"/>
  <cols>
    <col min="1" max="16384" width="9.140625" style="12"/>
  </cols>
  <sheetData>
    <row r="1" spans="1:8" ht="15.75">
      <c r="A1" s="11" t="s">
        <v>4</v>
      </c>
    </row>
    <row r="3" spans="1:8">
      <c r="A3" s="13" t="s">
        <v>17</v>
      </c>
      <c r="B3" s="14"/>
      <c r="C3" s="14"/>
      <c r="D3" s="14"/>
      <c r="E3" s="14"/>
      <c r="F3" s="14"/>
      <c r="G3" s="14"/>
      <c r="H3" s="14"/>
    </row>
    <row r="4" spans="1:8">
      <c r="A4" s="15" t="s">
        <v>19</v>
      </c>
    </row>
  </sheetData>
  <pageMargins left="0.75" right="0.75" top="1" bottom="1" header="0.4921259845" footer="0.4921259845"/>
  <pageSetup paperSize="9" scale="73"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H4"/>
  <sheetViews>
    <sheetView zoomScaleNormal="100" workbookViewId="0">
      <selection activeCell="A2" sqref="A2"/>
    </sheetView>
  </sheetViews>
  <sheetFormatPr defaultColWidth="9.140625" defaultRowHeight="12.75"/>
  <cols>
    <col min="1" max="16384" width="9.140625" style="12"/>
  </cols>
  <sheetData>
    <row r="1" spans="1:8" ht="15.75">
      <c r="A1" s="11" t="s">
        <v>20</v>
      </c>
    </row>
    <row r="3" spans="1:8">
      <c r="A3" s="13" t="s">
        <v>17</v>
      </c>
      <c r="B3" s="14"/>
      <c r="C3" s="14"/>
      <c r="D3" s="14"/>
      <c r="E3" s="14"/>
      <c r="F3" s="14"/>
      <c r="G3" s="14"/>
      <c r="H3" s="14"/>
    </row>
    <row r="4" spans="1:8">
      <c r="A4" s="15" t="s">
        <v>19</v>
      </c>
    </row>
  </sheetData>
  <pageMargins left="0.75" right="0.75" top="1" bottom="1" header="0.4921259845" footer="0.4921259845"/>
  <pageSetup paperSize="9" scale="73"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D6"/>
  <sheetViews>
    <sheetView workbookViewId="0">
      <selection activeCell="A2" sqref="A2"/>
    </sheetView>
  </sheetViews>
  <sheetFormatPr defaultRowHeight="12.75"/>
  <sheetData>
    <row r="1" spans="1:4" ht="15.75">
      <c r="A1" s="39" t="s">
        <v>6</v>
      </c>
    </row>
    <row r="3" spans="1:4">
      <c r="A3" s="13" t="s">
        <v>17</v>
      </c>
      <c r="B3" s="14"/>
      <c r="C3" s="14"/>
      <c r="D3" s="14"/>
    </row>
    <row r="4" spans="1:4">
      <c r="A4" s="15" t="s">
        <v>19</v>
      </c>
      <c r="B4" s="12"/>
      <c r="C4" s="12"/>
      <c r="D4" s="12"/>
    </row>
    <row r="5" spans="1:4">
      <c r="B5" s="12"/>
      <c r="C5" s="12"/>
      <c r="D5" s="12"/>
    </row>
    <row r="6" spans="1:4">
      <c r="A6" s="12"/>
      <c r="B6" s="12"/>
      <c r="C6" s="12"/>
      <c r="D6" s="12"/>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W o r k b o o k S t a t e   x m l n s : i = " h t t p : / / w w w . w 3 . o r g / 2 0 0 1 / X M L S c h e m a - i n s t a n c e "   x m l n s = " h t t p : / / s c h e m a s . m i c r o s o f t . c o m / P o w e r B I A d d I n " > < L a s t P r o v i d e d R a n g e N a m e I d > 0 < / L a s t P r o v i d e d R a n g e N a m e I d > < L a s t U s e d G r o u p O b j e c t I d > < / L a s t U s e d G r o u p O b j e c t I d > < T i l e s L i s t > < T i l e s / > < / T i l e s L i s t > < / W o r k b o o k S t a t e > 
</file>

<file path=customXml/itemProps1.xml><?xml version="1.0" encoding="utf-8"?>
<ds:datastoreItem xmlns:ds="http://schemas.openxmlformats.org/officeDocument/2006/customXml" ds:itemID="{E8C5D8AB-D01B-402F-9590-7939CD21B283}">
  <ds:schemaRefs>
    <ds:schemaRef ds:uri="http://schemas.microsoft.com/PowerBIAddI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Laskentataulukot</vt:lpstr>
      </vt:variant>
      <vt:variant>
        <vt:i4>14</vt:i4>
      </vt:variant>
    </vt:vector>
  </HeadingPairs>
  <TitlesOfParts>
    <vt:vector size="14" baseType="lpstr">
      <vt:lpstr>Ohjeet </vt:lpstr>
      <vt:lpstr>TULOSLASKELMA</vt:lpstr>
      <vt:lpstr>KUVAUS</vt:lpstr>
      <vt:lpstr>Toimintatulot</vt:lpstr>
      <vt:lpstr>Valmistus omaan käyttöön</vt:lpstr>
      <vt:lpstr>HENKILÖSTÖMENOT</vt:lpstr>
      <vt:lpstr>PALVELUJEN OSTOT</vt:lpstr>
      <vt:lpstr>AINE- JA TARVIKEKUSTANNUKSET</vt:lpstr>
      <vt:lpstr>AVUSTUKSET</vt:lpstr>
      <vt:lpstr>VUOKRAMENOT</vt:lpstr>
      <vt:lpstr>MUUT TOIMINTAMENOT</vt:lpstr>
      <vt:lpstr>HALLINNON JA TUKIP. VYÖRYTYKSET</vt:lpstr>
      <vt:lpstr>RAHOITUSTUOTOT JA -KULUT</vt:lpstr>
      <vt:lpstr>POISTOT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Liite 9 Eriytetyn toiminnan tuloslaskelma</dc:title>
  <dc:creator>Laine Anita</dc:creator>
  <cp:lastModifiedBy>Jääskeläinen Hanna</cp:lastModifiedBy>
  <cp:lastPrinted>2023-10-19T08:58:49Z</cp:lastPrinted>
  <dcterms:created xsi:type="dcterms:W3CDTF">2020-11-05T11:20:06Z</dcterms:created>
  <dcterms:modified xsi:type="dcterms:W3CDTF">2023-10-19T09:44:41Z</dcterms:modified>
</cp:coreProperties>
</file>